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740" yWindow="-12" windowWidth="4668" windowHeight="5196"/>
  </bookViews>
  <sheets>
    <sheet name="Notice" sheetId="5" r:id="rId1"/>
    <sheet name="données" sheetId="1" r:id="rId2"/>
    <sheet name="test" sheetId="3" r:id="rId3"/>
    <sheet name="Méthode avec R" sheetId="4" r:id="rId4"/>
  </sheets>
  <definedNames>
    <definedName name="_Order1" hidden="1">0</definedName>
    <definedName name="_Order2" hidden="1">0</definedName>
  </definedNames>
  <calcPr calcId="125725"/>
  <customWorkbookViews>
    <customWorkbookView name="GEORGIN - Affichage personnalisé" guid="{B1179862-73C9-11D2-A2EC-444553540000}" mergeInterval="0" personalView="1" maximized="1" windowWidth="636" windowHeight="318" activeSheetId="3" showComments="commIndAndComment"/>
  </customWorkbookViews>
</workbook>
</file>

<file path=xl/calcChain.xml><?xml version="1.0" encoding="utf-8"?>
<calcChain xmlns="http://schemas.openxmlformats.org/spreadsheetml/2006/main">
  <c r="R6" i="1"/>
  <c r="S6" s="1"/>
  <c r="R7"/>
  <c r="S7" s="1"/>
  <c r="R8"/>
  <c r="S8" s="1"/>
  <c r="R9"/>
  <c r="S9" s="1"/>
  <c r="R10"/>
  <c r="S10" s="1"/>
  <c r="R11"/>
  <c r="S11" s="1"/>
  <c r="R12"/>
  <c r="S12" s="1"/>
  <c r="R13"/>
  <c r="S13" s="1"/>
  <c r="R14"/>
  <c r="S14" s="1"/>
  <c r="R15"/>
  <c r="S15" s="1"/>
  <c r="R16"/>
  <c r="S16" s="1"/>
  <c r="R17"/>
  <c r="S17" s="1"/>
  <c r="R18"/>
  <c r="S18" s="1"/>
  <c r="R19"/>
  <c r="S19" s="1"/>
  <c r="R20"/>
  <c r="S20" s="1"/>
  <c r="R21"/>
  <c r="S21" s="1"/>
  <c r="R22"/>
  <c r="S22" s="1"/>
  <c r="R23"/>
  <c r="S23" s="1"/>
  <c r="R24"/>
  <c r="S24" s="1"/>
  <c r="R25"/>
  <c r="S25" s="1"/>
  <c r="R26"/>
  <c r="S26" s="1"/>
  <c r="R27"/>
  <c r="S27" s="1"/>
  <c r="R28"/>
  <c r="S28" s="1"/>
  <c r="R29"/>
  <c r="S29" s="1"/>
  <c r="R30"/>
  <c r="S30" s="1"/>
  <c r="R31"/>
  <c r="S31" s="1"/>
  <c r="R32"/>
  <c r="S32" s="1"/>
  <c r="R33"/>
  <c r="S33" s="1"/>
  <c r="R34"/>
  <c r="S34" s="1"/>
  <c r="R35"/>
  <c r="S35" s="1"/>
  <c r="R36"/>
  <c r="S36" s="1"/>
  <c r="R37"/>
  <c r="S37" s="1"/>
  <c r="R38"/>
  <c r="S38" s="1"/>
  <c r="R39"/>
  <c r="S39" s="1"/>
  <c r="R40"/>
  <c r="S40" s="1"/>
  <c r="R41"/>
  <c r="S41" s="1"/>
  <c r="R42"/>
  <c r="S42" s="1"/>
  <c r="R43"/>
  <c r="S43" s="1"/>
  <c r="R44"/>
  <c r="S44" s="1"/>
  <c r="R45"/>
  <c r="S45" s="1"/>
  <c r="R46"/>
  <c r="S46" s="1"/>
  <c r="R47"/>
  <c r="S47" s="1"/>
  <c r="R48"/>
  <c r="S48" s="1"/>
  <c r="R49"/>
  <c r="S49" s="1"/>
  <c r="R50"/>
  <c r="S50" s="1"/>
  <c r="R51"/>
  <c r="S51" s="1"/>
  <c r="R52"/>
  <c r="S52" s="1"/>
  <c r="R53"/>
  <c r="S53" s="1"/>
  <c r="R54"/>
  <c r="S54" s="1"/>
  <c r="R55"/>
  <c r="S55" s="1"/>
  <c r="R56"/>
  <c r="S56" s="1"/>
  <c r="R57"/>
  <c r="S57" s="1"/>
  <c r="R58"/>
  <c r="S58" s="1"/>
  <c r="R59"/>
  <c r="S59" s="1"/>
  <c r="R60"/>
  <c r="S60" s="1"/>
  <c r="R61"/>
  <c r="S61" s="1"/>
  <c r="R62"/>
  <c r="S62" s="1"/>
  <c r="R63"/>
  <c r="S63" s="1"/>
  <c r="R64"/>
  <c r="S64" s="1"/>
  <c r="R65"/>
  <c r="S65" s="1"/>
  <c r="R66"/>
  <c r="S66" s="1"/>
  <c r="R67"/>
  <c r="S67" s="1"/>
  <c r="R68"/>
  <c r="S68" s="1"/>
  <c r="R69"/>
  <c r="S69" s="1"/>
  <c r="R70"/>
  <c r="S70" s="1"/>
  <c r="R71"/>
  <c r="S71" s="1"/>
  <c r="R72"/>
  <c r="S72" s="1"/>
  <c r="R73"/>
  <c r="S73" s="1"/>
  <c r="R74"/>
  <c r="S74" s="1"/>
  <c r="R75"/>
  <c r="S75" s="1"/>
  <c r="R76"/>
  <c r="S76" s="1"/>
  <c r="R77"/>
  <c r="S77" s="1"/>
  <c r="R78"/>
  <c r="S78" s="1"/>
  <c r="R79"/>
  <c r="S79" s="1"/>
  <c r="R80"/>
  <c r="S80" s="1"/>
  <c r="R81"/>
  <c r="S81" s="1"/>
  <c r="R82"/>
  <c r="S82" s="1"/>
  <c r="R83"/>
  <c r="S83" s="1"/>
  <c r="R84"/>
  <c r="S84" s="1"/>
  <c r="R85"/>
  <c r="S85" s="1"/>
  <c r="R86"/>
  <c r="S86" s="1"/>
  <c r="R87"/>
  <c r="S87" s="1"/>
  <c r="R88"/>
  <c r="S88" s="1"/>
  <c r="R89"/>
  <c r="S89" s="1"/>
  <c r="R90"/>
  <c r="S90" s="1"/>
  <c r="R91"/>
  <c r="S91" s="1"/>
  <c r="R92"/>
  <c r="S92" s="1"/>
  <c r="R93"/>
  <c r="S93" s="1"/>
  <c r="R94"/>
  <c r="S94" s="1"/>
  <c r="R95"/>
  <c r="S95" s="1"/>
  <c r="R96"/>
  <c r="S96" s="1"/>
  <c r="R97"/>
  <c r="S97" s="1"/>
  <c r="R98"/>
  <c r="S98" s="1"/>
  <c r="R99"/>
  <c r="S99" s="1"/>
  <c r="R100"/>
  <c r="S100" s="1"/>
  <c r="R101"/>
  <c r="S101" s="1"/>
  <c r="R102"/>
  <c r="S102" s="1"/>
  <c r="R103"/>
  <c r="S103" s="1"/>
  <c r="R104"/>
  <c r="S104" s="1"/>
  <c r="R105"/>
  <c r="S105" s="1"/>
  <c r="B107"/>
  <c r="C107"/>
  <c r="D107"/>
  <c r="D112" s="1"/>
  <c r="E107"/>
  <c r="F107"/>
  <c r="G107"/>
  <c r="H107"/>
  <c r="I107"/>
  <c r="J107"/>
  <c r="K107"/>
  <c r="L107"/>
  <c r="M107"/>
  <c r="N107"/>
  <c r="O107"/>
  <c r="P107"/>
  <c r="R107"/>
  <c r="B112"/>
  <c r="B108" s="1"/>
  <c r="C112"/>
  <c r="C108" s="1"/>
  <c r="E112"/>
  <c r="E108" s="1"/>
  <c r="F112"/>
  <c r="F108" s="1"/>
  <c r="G112"/>
  <c r="G108" s="1"/>
  <c r="H112"/>
  <c r="H108" s="1"/>
  <c r="I112"/>
  <c r="I108" s="1"/>
  <c r="J112"/>
  <c r="J108" s="1"/>
  <c r="K112"/>
  <c r="K108" s="1"/>
  <c r="L112"/>
  <c r="L108" s="1"/>
  <c r="M112"/>
  <c r="M108" s="1"/>
  <c r="N108"/>
  <c r="O108"/>
  <c r="P108"/>
  <c r="N112"/>
  <c r="O112"/>
  <c r="P112"/>
  <c r="B113"/>
  <c r="C113"/>
  <c r="E113"/>
  <c r="G113"/>
  <c r="I113"/>
  <c r="K113"/>
  <c r="M113"/>
  <c r="N113"/>
  <c r="O113"/>
  <c r="P113"/>
  <c r="B115"/>
  <c r="D9" i="3" s="1"/>
  <c r="G15" s="1"/>
  <c r="H20"/>
  <c r="D108" i="1" l="1"/>
  <c r="D113"/>
  <c r="Q112"/>
  <c r="S107"/>
  <c r="G16" i="3"/>
  <c r="L113" i="1"/>
  <c r="J113"/>
  <c r="H113"/>
  <c r="F113"/>
  <c r="Q113" s="1"/>
  <c r="B116" s="1"/>
  <c r="D3" i="3" s="1"/>
  <c r="G17" l="1"/>
  <c r="F19"/>
  <c r="G21"/>
</calcChain>
</file>

<file path=xl/sharedStrings.xml><?xml version="1.0" encoding="utf-8"?>
<sst xmlns="http://schemas.openxmlformats.org/spreadsheetml/2006/main" count="219" uniqueCount="129">
  <si>
    <t>total</t>
  </si>
  <si>
    <t>nombre de degrés de liberté :</t>
  </si>
  <si>
    <t>nu =</t>
  </si>
  <si>
    <t>alpha =</t>
  </si>
  <si>
    <t xml:space="preserve">    nu =</t>
  </si>
  <si>
    <t>seuil au risque alpha :</t>
  </si>
  <si>
    <t xml:space="preserve">      q(nu,alpha) =</t>
  </si>
  <si>
    <t>règle de décision au risque alpha :</t>
  </si>
  <si>
    <t xml:space="preserve">       conclusion :</t>
  </si>
  <si>
    <t>au risque</t>
  </si>
  <si>
    <t>degré de signification :</t>
  </si>
  <si>
    <t>alpha s =</t>
  </si>
  <si>
    <t>i</t>
  </si>
  <si>
    <t>E1</t>
  </si>
  <si>
    <t>E2</t>
  </si>
  <si>
    <t>obs.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</si>
  <si>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</si>
  <si>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</si>
  <si>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</si>
  <si>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</si>
  <si>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</si>
  <si>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</si>
  <si>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</si>
  <si>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</si>
  <si>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</si>
  <si>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</si>
  <si>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</si>
  <si>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</si>
  <si>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</si>
  <si>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Test Q de Cochran sur k échantillons appariés (k&lt;=15):</t>
  </si>
  <si>
    <t>Gi=nb S=</t>
  </si>
  <si>
    <t>Li</t>
  </si>
  <si>
    <t>Li^2</t>
  </si>
  <si>
    <t>Gi^2=</t>
  </si>
  <si>
    <t>Pour le calcul de Q :</t>
  </si>
  <si>
    <t>Q =</t>
  </si>
  <si>
    <t xml:space="preserve">k = </t>
  </si>
  <si>
    <t>Valeur de Q observée</t>
  </si>
  <si>
    <t>Hypothèses du test d'égalité des probabilités :</t>
  </si>
  <si>
    <t>H0 : les probabilités de succès et d'échec sont les mêmes</t>
  </si>
  <si>
    <t>H1 : les probabilités de succès et d'échec sont différentes</t>
  </si>
  <si>
    <t>n =</t>
  </si>
  <si>
    <t>prop. =</t>
  </si>
  <si>
    <t>©georgin-gouet</t>
  </si>
  <si>
    <t>Statistique non paramétrique pour données en échelle binomiale (0 ou 1)</t>
  </si>
  <si>
    <t>Statistiques / Tests non paramétriques / Test de somme des rangs de Friedman</t>
  </si>
  <si>
    <t>Placebo</t>
  </si>
  <si>
    <t>Aspirin</t>
  </si>
  <si>
    <t>New</t>
  </si>
  <si>
    <t>sujet</t>
  </si>
  <si>
    <t>mesure</t>
  </si>
  <si>
    <t>groupe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</si>
  <si>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</si>
  <si>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</si>
  <si>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</si>
  <si>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</si>
  <si>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</si>
  <si>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</si>
  <si>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</si>
  <si>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</si>
  <si>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</si>
  <si>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</si>
  <si>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</si>
  <si>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</si>
  <si>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Test Q de Cochran pour mesures binomiales répétées</t>
  </si>
  <si>
    <t>- Notice -</t>
  </si>
  <si>
    <t>Généralités</t>
  </si>
  <si>
    <t>Le test Q de Cochran teste le changement au cours de plusieurs mesures binaires</t>
  </si>
  <si>
    <t>La statistique Q a une distribution voisine de la distribution de chi² quand l'effectif est grand.</t>
  </si>
  <si>
    <t>Le test est donc équivalent à un test de Friedman pour données binomiales.</t>
  </si>
  <si>
    <t>Mode d'emploi</t>
  </si>
  <si>
    <t>La feuille "données" peut recevoir jusqu'à 15 répétitions en colonnes et 100 individus en lignes.</t>
  </si>
  <si>
    <t>La feuille "test" donne le résultat.</t>
  </si>
  <si>
    <t>Les données doivent être notées numériquement en 1 et 0.</t>
  </si>
  <si>
    <t>La feuille "Méthode avec R" donne plusieurs solutions :</t>
  </si>
  <si>
    <t>- Le calcul classique suivi des comparaisons multiples lorsque le changement est significatif</t>
  </si>
  <si>
    <t>- Une méthode pour le calcul exact par permutations</t>
  </si>
  <si>
    <t>L'utilitaire "Friedman.xls" peut également être utilisé pour le calcul sur les rangs.</t>
  </si>
  <si>
    <t>Il fournira aussi les comparaisons multiples, mais de manière moins précise.</t>
  </si>
  <si>
    <r>
      <rPr>
        <u/>
        <sz val="9"/>
        <rFont val="Trebuchet MS"/>
        <family val="2"/>
      </rPr>
      <t>Contact</t>
    </r>
    <r>
      <rPr>
        <sz val="9"/>
        <rFont val="Trebuchet MS"/>
        <family val="2"/>
      </rPr>
      <t xml:space="preserve"> : info_at_anastats.fr</t>
    </r>
  </si>
  <si>
    <t>Le test Q de Cochran</t>
  </si>
  <si>
    <r>
      <t>répétées sur les mêmes individus. H</t>
    </r>
    <r>
      <rPr>
        <vertAlign val="subscript"/>
        <sz val="10"/>
        <rFont val="Trebuchet MS"/>
        <family val="2"/>
      </rPr>
      <t>0</t>
    </r>
    <r>
      <rPr>
        <sz val="10"/>
        <rFont val="Trebuchet MS"/>
        <family val="2"/>
      </rPr>
      <t xml:space="preserve"> = il n'y a pas de changement.</t>
    </r>
  </si>
  <si>
    <t>Les individus ne présentant aucun changement ne seront pas pris en compte dans les calculs.</t>
  </si>
  <si>
    <t>&gt; library(RVAideMemoire)</t>
  </si>
  <si>
    <t>&gt; cochran.qtest(mesure~groupe|sujet, data=coch2)</t>
  </si>
  <si>
    <t>Cochran's Q test</t>
  </si>
  <si>
    <t xml:space="preserve">data:  mesure by groupe, block = sujet </t>
  </si>
  <si>
    <t>Q = 7.8, df = 2, p-value = 0.02024</t>
  </si>
  <si>
    <t xml:space="preserve">alternative hypothesis: true difference in probabilities is not equal to 0 </t>
  </si>
  <si>
    <t>sample estimates:</t>
  </si>
  <si>
    <t xml:space="preserve">proba in group Aspirin     proba in group New proba in group Placebo </t>
  </si>
  <si>
    <t xml:space="preserve">             0.3333333              0.7500000              0.1666667 </t>
  </si>
  <si>
    <t xml:space="preserve">        Pairwise comparisons by using Wilcoxon sign test</t>
  </si>
  <si>
    <t xml:space="preserve">        Aspirin     New</t>
  </si>
  <si>
    <t>New      0.1875       -</t>
  </si>
  <si>
    <t>Placebo  0.6875 0.04688</t>
  </si>
  <si>
    <t>P value adjustment method: fdr</t>
  </si>
  <si>
    <t>- Le calcul classique sur les rangs, par le test de Friedman</t>
  </si>
  <si>
    <t>&gt; library(coin)</t>
  </si>
  <si>
    <t>&gt; friedman_test(mesure~groupe|sujet,distribution="approximate", data=coch2)</t>
  </si>
  <si>
    <t>Approximative Friedman Test</t>
  </si>
  <si>
    <t>data:  mesure by</t>
  </si>
  <si>
    <t xml:space="preserve"> groupe (Aspirin, New, Placebo) </t>
  </si>
  <si>
    <t xml:space="preserve"> stratified by sujet</t>
  </si>
  <si>
    <t>chi-squared = 7.8, p-value = 0.024</t>
  </si>
  <si>
    <t>Friedman rank sum test</t>
  </si>
  <si>
    <t>Friedman chi-squared = 7.8, df = 2, p-value = 0.02024</t>
  </si>
  <si>
    <t>1. Exemple</t>
  </si>
  <si>
    <t>On souhaite tester l'effet d'un nouvel antalgique par un essai en cross-over sur 12 patients.</t>
  </si>
  <si>
    <t>Dans un premier temps on évalue la disparition de la douleur avant administration d'une drogue.</t>
  </si>
  <si>
    <t>La persistance de la douleur sera notée 0 et sa disparition sera notée 1.</t>
  </si>
  <si>
    <t>Dans un second temps les sujets reçoivent un antalgique connu.</t>
  </si>
  <si>
    <t>Dans un troisième temps les sujets reçoivent la nouvelle molécule.</t>
  </si>
  <si>
    <t>Les résultats sont placés dans le tableau ci-dessous.</t>
  </si>
  <si>
    <t>2. Calcul classique par le test de Friedman</t>
  </si>
  <si>
    <t>La partie encadrée est importée sous 'coch'</t>
  </si>
  <si>
    <t>&gt; friedman.test(coch1)</t>
  </si>
  <si>
    <t>data:  coch1</t>
  </si>
  <si>
    <t>&gt; coch1&lt;-as.matrix(coch)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</si>
  <si>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friedman.test {stats}</t>
    </r>
  </si>
  <si>
    <r>
      <rPr>
        <u/>
        <sz val="10"/>
        <rFont val="Arial"/>
        <family val="2"/>
      </rPr>
      <t>Menu de Rcmdr</t>
    </r>
    <r>
      <rPr>
        <sz val="10"/>
        <rFont val="Arial"/>
        <family val="2"/>
      </rPr>
      <t xml:space="preserve"> avec le tableau 'coch'</t>
    </r>
  </si>
  <si>
    <t>3. Test classique avec comparaisons multiples si le changement global est significatif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</si>
  <si>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cochran.qtest {RVAideMemoire}</t>
    </r>
  </si>
  <si>
    <t>4. Test avec approximation de la valeur exacte de p</t>
  </si>
  <si>
    <t>Données empilées avec une colonne indiquant les sujets, importées sous 'coch2'    &gt;&gt;&gt;&gt;&gt;&gt;&gt;&gt;&gt;&gt;&gt;&gt;&gt;&gt;&gt;&gt;&gt;&gt;&gt;&gt;&gt;&gt;&gt;&gt;&gt;&gt;&gt;</t>
  </si>
  <si>
    <t>Données empilées avec une colonne indiquant les sujets, importées sous 'coch2'     &gt;&gt;&gt;&gt;&gt;&gt;&gt;&gt;&gt;&gt;&gt;&gt;&gt;&gt;&gt;&gt;&gt;&gt;&gt;&gt;&gt;&gt;&gt;&gt;&gt;&gt;&gt;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</si>
  <si>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friedman_test {coin}</t>
    </r>
  </si>
  <si>
    <t>Test de Cochran avec le logiciel R</t>
  </si>
  <si>
    <t>Il ne doit pas y avoir de données manquantes.</t>
  </si>
</sst>
</file>

<file path=xl/styles.xml><?xml version="1.0" encoding="utf-8"?>
<styleSheet xmlns="http://schemas.openxmlformats.org/spreadsheetml/2006/main">
  <numFmts count="2">
    <numFmt numFmtId="164" formatCode="General_)"/>
    <numFmt numFmtId="165" formatCode="0.000%"/>
  </numFmts>
  <fonts count="18">
    <font>
      <sz val="12"/>
      <name val="Helv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9"/>
      <name val="Times New Roman"/>
      <family val="1"/>
    </font>
    <font>
      <sz val="8"/>
      <name val="Helv"/>
    </font>
    <font>
      <b/>
      <sz val="11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9"/>
      <name val="Trebuchet MS"/>
      <family val="2"/>
    </font>
    <font>
      <u/>
      <sz val="9"/>
      <name val="Trebuchet MS"/>
      <family val="2"/>
    </font>
    <font>
      <vertAlign val="subscript"/>
      <sz val="10"/>
      <name val="Trebuchet MS"/>
      <family val="2"/>
    </font>
    <font>
      <b/>
      <sz val="12"/>
      <name val="Courier New"/>
      <family val="3"/>
    </font>
    <font>
      <b/>
      <sz val="12"/>
      <color theme="5"/>
      <name val="Courier New"/>
      <family val="3"/>
    </font>
    <font>
      <b/>
      <sz val="12"/>
      <color theme="3"/>
      <name val="Courier New"/>
      <family val="3"/>
    </font>
    <font>
      <u/>
      <sz val="10"/>
      <name val="Arial"/>
      <family val="2"/>
    </font>
    <font>
      <sz val="12"/>
      <color theme="3"/>
      <name val="Helv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/>
    <xf numFmtId="9" fontId="1" fillId="0" borderId="0" applyFont="0" applyFill="0" applyBorder="0" applyAlignment="0" applyProtection="0"/>
  </cellStyleXfs>
  <cellXfs count="66">
    <xf numFmtId="164" fontId="0" fillId="0" borderId="0" xfId="0"/>
    <xf numFmtId="164" fontId="2" fillId="0" borderId="0" xfId="0" applyNumberFormat="1" applyFont="1" applyAlignment="1" applyProtection="1">
      <alignment horizontal="left"/>
    </xf>
    <xf numFmtId="164" fontId="3" fillId="0" borderId="0" xfId="0" applyFont="1"/>
    <xf numFmtId="164" fontId="3" fillId="0" borderId="0" xfId="0" applyNumberFormat="1" applyFont="1" applyAlignment="1" applyProtection="1">
      <alignment horizontal="left"/>
    </xf>
    <xf numFmtId="164" fontId="3" fillId="0" borderId="0" xfId="0" applyNumberFormat="1" applyFont="1" applyProtection="1"/>
    <xf numFmtId="164" fontId="3" fillId="0" borderId="0" xfId="0" applyNumberFormat="1" applyFont="1" applyAlignment="1" applyProtection="1">
      <alignment horizontal="right"/>
    </xf>
    <xf numFmtId="2" fontId="3" fillId="0" borderId="0" xfId="0" applyNumberFormat="1" applyFont="1" applyAlignment="1" applyProtection="1">
      <alignment horizontal="left"/>
    </xf>
    <xf numFmtId="164" fontId="3" fillId="0" borderId="2" xfId="0" applyFont="1" applyBorder="1"/>
    <xf numFmtId="164" fontId="3" fillId="0" borderId="0" xfId="0" applyFont="1" applyFill="1" applyBorder="1"/>
    <xf numFmtId="164" fontId="3" fillId="0" borderId="0" xfId="0" applyFont="1" applyAlignment="1">
      <alignment horizontal="right"/>
    </xf>
    <xf numFmtId="164" fontId="3" fillId="0" borderId="2" xfId="0" applyFont="1" applyFill="1" applyBorder="1" applyProtection="1"/>
    <xf numFmtId="164" fontId="3" fillId="0" borderId="0" xfId="0" applyFont="1" applyFill="1" applyBorder="1" applyProtection="1"/>
    <xf numFmtId="2" fontId="3" fillId="0" borderId="0" xfId="0" applyNumberFormat="1" applyFont="1"/>
    <xf numFmtId="164" fontId="2" fillId="0" borderId="0" xfId="0" applyFont="1"/>
    <xf numFmtId="164" fontId="3" fillId="0" borderId="0" xfId="0" applyNumberFormat="1" applyFont="1" applyBorder="1" applyProtection="1"/>
    <xf numFmtId="164" fontId="3" fillId="0" borderId="0" xfId="0" applyFont="1" applyAlignment="1">
      <alignment horizontal="center"/>
    </xf>
    <xf numFmtId="164" fontId="3" fillId="0" borderId="2" xfId="0" applyFont="1" applyBorder="1" applyAlignment="1">
      <alignment horizontal="right"/>
    </xf>
    <xf numFmtId="164" fontId="3" fillId="0" borderId="3" xfId="0" applyFont="1" applyBorder="1" applyAlignment="1">
      <alignment horizontal="right"/>
    </xf>
    <xf numFmtId="165" fontId="3" fillId="0" borderId="0" xfId="1" applyNumberFormat="1" applyFont="1" applyAlignment="1" applyProtection="1">
      <alignment horizontal="left"/>
    </xf>
    <xf numFmtId="164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 applyProtection="1">
      <alignment horizontal="left"/>
    </xf>
    <xf numFmtId="164" fontId="3" fillId="0" borderId="0" xfId="0" applyNumberFormat="1" applyFont="1" applyFill="1" applyBorder="1" applyProtection="1"/>
    <xf numFmtId="164" fontId="3" fillId="0" borderId="2" xfId="0" applyFont="1" applyFill="1" applyBorder="1" applyProtection="1">
      <protection locked="0"/>
    </xf>
    <xf numFmtId="164" fontId="3" fillId="0" borderId="0" xfId="0" applyFont="1" applyFill="1" applyBorder="1" applyAlignment="1" applyProtection="1">
      <alignment horizontal="left"/>
      <protection locked="0"/>
    </xf>
    <xf numFmtId="164" fontId="3" fillId="0" borderId="2" xfId="0" applyFont="1" applyFill="1" applyBorder="1" applyAlignment="1" applyProtection="1">
      <alignment horizontal="left"/>
      <protection locked="0"/>
    </xf>
    <xf numFmtId="9" fontId="3" fillId="0" borderId="0" xfId="1" applyFont="1"/>
    <xf numFmtId="164" fontId="4" fillId="0" borderId="0" xfId="0" applyFont="1"/>
    <xf numFmtId="164" fontId="2" fillId="2" borderId="4" xfId="0" applyNumberFormat="1" applyFont="1" applyFill="1" applyBorder="1" applyAlignment="1" applyProtection="1">
      <alignment horizontal="left"/>
    </xf>
    <xf numFmtId="164" fontId="2" fillId="2" borderId="5" xfId="0" applyFont="1" applyFill="1" applyBorder="1"/>
    <xf numFmtId="164" fontId="2" fillId="2" borderId="5" xfId="0" applyNumberFormat="1" applyFont="1" applyFill="1" applyBorder="1" applyProtection="1"/>
    <xf numFmtId="164" fontId="2" fillId="2" borderId="6" xfId="0" applyNumberFormat="1" applyFont="1" applyFill="1" applyBorder="1" applyProtection="1"/>
    <xf numFmtId="164" fontId="2" fillId="2" borderId="7" xfId="0" applyNumberFormat="1" applyFont="1" applyFill="1" applyBorder="1" applyProtection="1"/>
    <xf numFmtId="164" fontId="2" fillId="2" borderId="8" xfId="0" applyNumberFormat="1" applyFont="1" applyFill="1" applyBorder="1" applyProtection="1"/>
    <xf numFmtId="164" fontId="2" fillId="2" borderId="8" xfId="0" applyNumberFormat="1" applyFont="1" applyFill="1" applyBorder="1" applyAlignment="1" applyProtection="1">
      <alignment horizontal="right"/>
    </xf>
    <xf numFmtId="10" fontId="2" fillId="2" borderId="8" xfId="0" applyNumberFormat="1" applyFont="1" applyFill="1" applyBorder="1" applyAlignment="1" applyProtection="1">
      <alignment horizontal="left"/>
    </xf>
    <xf numFmtId="164" fontId="2" fillId="2" borderId="9" xfId="0" applyNumberFormat="1" applyFont="1" applyFill="1" applyBorder="1" applyProtection="1"/>
    <xf numFmtId="164" fontId="0" fillId="3" borderId="0" xfId="0" applyFill="1"/>
    <xf numFmtId="164" fontId="7" fillId="3" borderId="0" xfId="0" applyFont="1" applyFill="1"/>
    <xf numFmtId="164" fontId="7" fillId="3" borderId="0" xfId="0" quotePrefix="1" applyFont="1" applyFill="1"/>
    <xf numFmtId="164" fontId="8" fillId="3" borderId="0" xfId="0" applyFont="1" applyFill="1"/>
    <xf numFmtId="164" fontId="9" fillId="3" borderId="0" xfId="0" applyFont="1" applyFill="1"/>
    <xf numFmtId="164" fontId="6" fillId="3" borderId="0" xfId="0" applyFont="1" applyFill="1" applyAlignment="1">
      <alignment horizontal="center"/>
    </xf>
    <xf numFmtId="164" fontId="6" fillId="3" borderId="0" xfId="0" quotePrefix="1" applyFont="1" applyFill="1" applyAlignment="1">
      <alignment horizontal="center"/>
    </xf>
    <xf numFmtId="164" fontId="3" fillId="4" borderId="0" xfId="0" applyFont="1" applyFill="1"/>
    <xf numFmtId="164" fontId="0" fillId="4" borderId="0" xfId="0" applyFill="1"/>
    <xf numFmtId="164" fontId="2" fillId="4" borderId="0" xfId="0" applyFont="1" applyFill="1"/>
    <xf numFmtId="164" fontId="1" fillId="4" borderId="0" xfId="0" applyFont="1" applyFill="1"/>
    <xf numFmtId="164" fontId="1" fillId="4" borderId="2" xfId="0" applyFont="1" applyFill="1" applyBorder="1" applyAlignment="1">
      <alignment horizontal="center"/>
    </xf>
    <xf numFmtId="164" fontId="3" fillId="4" borderId="2" xfId="0" applyFont="1" applyFill="1" applyBorder="1" applyAlignment="1">
      <alignment horizontal="center"/>
    </xf>
    <xf numFmtId="164" fontId="3" fillId="4" borderId="10" xfId="0" applyFont="1" applyFill="1" applyBorder="1" applyAlignment="1">
      <alignment horizontal="center"/>
    </xf>
    <xf numFmtId="164" fontId="1" fillId="4" borderId="10" xfId="0" applyFont="1" applyFill="1" applyBorder="1" applyAlignment="1">
      <alignment horizontal="center"/>
    </xf>
    <xf numFmtId="164" fontId="3" fillId="4" borderId="11" xfId="0" applyFont="1" applyFill="1" applyBorder="1" applyAlignment="1">
      <alignment horizontal="center"/>
    </xf>
    <xf numFmtId="164" fontId="1" fillId="4" borderId="11" xfId="0" applyFont="1" applyFill="1" applyBorder="1" applyAlignment="1">
      <alignment horizontal="center"/>
    </xf>
    <xf numFmtId="164" fontId="3" fillId="4" borderId="12" xfId="0" applyFont="1" applyFill="1" applyBorder="1" applyAlignment="1">
      <alignment horizontal="center"/>
    </xf>
    <xf numFmtId="164" fontId="1" fillId="4" borderId="12" xfId="0" applyFont="1" applyFill="1" applyBorder="1" applyAlignment="1">
      <alignment horizontal="center"/>
    </xf>
    <xf numFmtId="164" fontId="13" fillId="5" borderId="0" xfId="0" applyFont="1" applyFill="1"/>
    <xf numFmtId="164" fontId="0" fillId="5" borderId="0" xfId="0" applyFill="1"/>
    <xf numFmtId="164" fontId="3" fillId="5" borderId="0" xfId="0" applyFont="1" applyFill="1"/>
    <xf numFmtId="164" fontId="12" fillId="5" borderId="0" xfId="0" applyFont="1" applyFill="1"/>
    <xf numFmtId="164" fontId="14" fillId="5" borderId="0" xfId="0" applyFont="1" applyFill="1"/>
    <xf numFmtId="164" fontId="16" fillId="5" borderId="0" xfId="0" applyFont="1" applyFill="1"/>
    <xf numFmtId="164" fontId="17" fillId="4" borderId="0" xfId="0" applyFont="1" applyFill="1" applyAlignment="1">
      <alignment horizontal="center" vertical="center"/>
    </xf>
    <xf numFmtId="164" fontId="6" fillId="0" borderId="0" xfId="0" applyNumberFormat="1" applyFont="1" applyAlignment="1" applyProtection="1">
      <alignment horizontal="center"/>
    </xf>
    <xf numFmtId="164" fontId="6" fillId="0" borderId="0" xfId="0" applyNumberFormat="1" applyFont="1" applyAlignment="1" applyProtection="1">
      <alignment horizontal="center" vertical="center"/>
    </xf>
    <xf numFmtId="10" fontId="3" fillId="6" borderId="1" xfId="0" applyNumberFormat="1" applyFont="1" applyFill="1" applyBorder="1" applyProtection="1">
      <protection locked="0"/>
    </xf>
    <xf numFmtId="164" fontId="3" fillId="6" borderId="2" xfId="0" applyFont="1" applyFill="1" applyBorder="1" applyProtection="1"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45720</xdr:rowOff>
    </xdr:from>
    <xdr:to>
      <xdr:col>3</xdr:col>
      <xdr:colOff>219459</xdr:colOff>
      <xdr:row>2</xdr:row>
      <xdr:rowOff>30481</xdr:rowOff>
    </xdr:to>
    <xdr:pic>
      <xdr:nvPicPr>
        <xdr:cNvPr id="2" name="Image 1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6680" y="4572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76203</xdr:colOff>
      <xdr:row>0</xdr:row>
      <xdr:rowOff>59269</xdr:rowOff>
    </xdr:from>
    <xdr:to>
      <xdr:col>2</xdr:col>
      <xdr:colOff>209527</xdr:colOff>
      <xdr:row>0</xdr:row>
      <xdr:rowOff>245945</xdr:rowOff>
    </xdr:to>
    <xdr:pic>
      <xdr:nvPicPr>
        <xdr:cNvPr id="2" name="Image 1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3" y="59269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76203</xdr:colOff>
      <xdr:row>0</xdr:row>
      <xdr:rowOff>50802</xdr:rowOff>
    </xdr:from>
    <xdr:to>
      <xdr:col>1</xdr:col>
      <xdr:colOff>251860</xdr:colOff>
      <xdr:row>0</xdr:row>
      <xdr:rowOff>237478</xdr:rowOff>
    </xdr:to>
    <xdr:pic>
      <xdr:nvPicPr>
        <xdr:cNvPr id="2" name="Image 1" descr="A1 grand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3" y="50802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233520</xdr:colOff>
      <xdr:row>0</xdr:row>
      <xdr:rowOff>94578</xdr:rowOff>
    </xdr:from>
    <xdr:to>
      <xdr:col>8</xdr:col>
      <xdr:colOff>500220</xdr:colOff>
      <xdr:row>1</xdr:row>
      <xdr:rowOff>133574</xdr:rowOff>
    </xdr:to>
    <xdr:pic>
      <xdr:nvPicPr>
        <xdr:cNvPr id="1026" name="Picture 2" descr="Logo-R_transparent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36000"/>
        </a:blip>
        <a:srcRect/>
        <a:stretch>
          <a:fillRect/>
        </a:stretch>
      </xdr:blipFill>
      <xdr:spPr bwMode="auto">
        <a:xfrm>
          <a:off x="6060579" y="94578"/>
          <a:ext cx="266700" cy="2362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89650</xdr:colOff>
      <xdr:row>0</xdr:row>
      <xdr:rowOff>89650</xdr:rowOff>
    </xdr:from>
    <xdr:to>
      <xdr:col>2</xdr:col>
      <xdr:colOff>203550</xdr:colOff>
      <xdr:row>1</xdr:row>
      <xdr:rowOff>79102</xdr:rowOff>
    </xdr:to>
    <xdr:pic>
      <xdr:nvPicPr>
        <xdr:cNvPr id="4" name="Image 3" descr="A1 grand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9650" y="89650"/>
          <a:ext cx="920724" cy="18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4:H33"/>
  <sheetViews>
    <sheetView tabSelected="1" workbookViewId="0">
      <selection activeCell="D4" sqref="D4:H5"/>
    </sheetView>
  </sheetViews>
  <sheetFormatPr baseColWidth="10" defaultRowHeight="15.6"/>
  <cols>
    <col min="1" max="3" width="5.796875" style="36" customWidth="1"/>
    <col min="4" max="16384" width="11.19921875" style="36"/>
  </cols>
  <sheetData>
    <row r="4" spans="1:8">
      <c r="D4" s="41" t="s">
        <v>64</v>
      </c>
      <c r="E4" s="41"/>
      <c r="F4" s="41"/>
      <c r="G4" s="41"/>
      <c r="H4" s="41"/>
    </row>
    <row r="5" spans="1:8">
      <c r="D5" s="42" t="s">
        <v>65</v>
      </c>
      <c r="E5" s="42"/>
      <c r="F5" s="42"/>
      <c r="G5" s="42"/>
      <c r="H5" s="42"/>
    </row>
    <row r="7" spans="1:8">
      <c r="A7" s="39" t="s">
        <v>66</v>
      </c>
      <c r="B7" s="37"/>
      <c r="C7" s="37"/>
    </row>
    <row r="8" spans="1:8">
      <c r="A8" s="37"/>
      <c r="B8" s="37" t="s">
        <v>67</v>
      </c>
      <c r="C8" s="37"/>
    </row>
    <row r="9" spans="1:8" ht="16.2">
      <c r="A9" s="37"/>
      <c r="B9" s="37" t="s">
        <v>81</v>
      </c>
      <c r="C9" s="37"/>
    </row>
    <row r="10" spans="1:8">
      <c r="A10" s="37"/>
      <c r="B10" s="37" t="s">
        <v>68</v>
      </c>
      <c r="C10" s="37"/>
    </row>
    <row r="11" spans="1:8">
      <c r="A11" s="37"/>
      <c r="B11" s="37" t="s">
        <v>69</v>
      </c>
      <c r="C11" s="37"/>
    </row>
    <row r="12" spans="1:8">
      <c r="A12" s="37"/>
      <c r="B12" s="37" t="s">
        <v>82</v>
      </c>
      <c r="C12" s="37"/>
    </row>
    <row r="13" spans="1:8">
      <c r="A13" s="37"/>
      <c r="B13" s="37" t="s">
        <v>128</v>
      </c>
      <c r="C13" s="37"/>
    </row>
    <row r="14" spans="1:8">
      <c r="A14" s="37"/>
      <c r="B14" s="37"/>
      <c r="C14" s="37"/>
    </row>
    <row r="15" spans="1:8">
      <c r="A15" s="39" t="s">
        <v>70</v>
      </c>
      <c r="B15" s="37"/>
      <c r="C15" s="37"/>
    </row>
    <row r="16" spans="1:8">
      <c r="A16" s="37"/>
      <c r="B16" s="37" t="s">
        <v>71</v>
      </c>
      <c r="C16" s="37"/>
    </row>
    <row r="17" spans="1:3">
      <c r="A17" s="37"/>
      <c r="B17" s="37" t="s">
        <v>73</v>
      </c>
      <c r="C17" s="37"/>
    </row>
    <row r="18" spans="1:3">
      <c r="A18" s="37"/>
      <c r="B18" s="37" t="s">
        <v>72</v>
      </c>
      <c r="C18" s="37"/>
    </row>
    <row r="19" spans="1:3">
      <c r="A19" s="37"/>
      <c r="B19" s="37" t="s">
        <v>74</v>
      </c>
      <c r="C19" s="37"/>
    </row>
    <row r="20" spans="1:3">
      <c r="A20" s="37"/>
      <c r="B20" s="38" t="s">
        <v>97</v>
      </c>
      <c r="C20" s="37"/>
    </row>
    <row r="21" spans="1:3">
      <c r="A21" s="37"/>
      <c r="B21" s="38" t="s">
        <v>75</v>
      </c>
      <c r="C21" s="37"/>
    </row>
    <row r="22" spans="1:3">
      <c r="A22" s="37"/>
      <c r="B22" s="38" t="s">
        <v>76</v>
      </c>
      <c r="C22" s="37"/>
    </row>
    <row r="23" spans="1:3">
      <c r="A23" s="37"/>
      <c r="B23" s="37"/>
      <c r="C23" s="37"/>
    </row>
    <row r="24" spans="1:3">
      <c r="A24" s="37"/>
      <c r="B24" s="37" t="s">
        <v>77</v>
      </c>
      <c r="C24" s="37"/>
    </row>
    <row r="25" spans="1:3">
      <c r="A25" s="37"/>
      <c r="B25" s="37" t="s">
        <v>78</v>
      </c>
      <c r="C25" s="37"/>
    </row>
    <row r="26" spans="1:3">
      <c r="A26" s="37"/>
      <c r="B26" s="37"/>
      <c r="C26" s="37"/>
    </row>
    <row r="27" spans="1:3">
      <c r="A27" s="37"/>
      <c r="B27" s="37"/>
      <c r="C27" s="37"/>
    </row>
    <row r="28" spans="1:3">
      <c r="A28" s="40" t="s">
        <v>79</v>
      </c>
      <c r="B28" s="37"/>
      <c r="C28" s="37"/>
    </row>
    <row r="29" spans="1:3">
      <c r="A29" s="37"/>
      <c r="B29" s="37"/>
      <c r="C29" s="37"/>
    </row>
    <row r="30" spans="1:3">
      <c r="A30" s="37"/>
      <c r="B30" s="37"/>
      <c r="C30" s="37"/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</sheetData>
  <sheetProtection sheet="1" objects="1" scenarios="1"/>
  <mergeCells count="2">
    <mergeCell ref="D4:H4"/>
    <mergeCell ref="D5:H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>
    <tabColor rgb="FFFFFF00"/>
  </sheetPr>
  <dimension ref="A1:W118"/>
  <sheetViews>
    <sheetView showGridLines="0" zoomScale="90" workbookViewId="0">
      <selection activeCell="D1" sqref="D1:O1"/>
    </sheetView>
  </sheetViews>
  <sheetFormatPr baseColWidth="10" defaultColWidth="9.796875" defaultRowHeight="13.2"/>
  <cols>
    <col min="1" max="1" width="5.8984375" style="2" customWidth="1"/>
    <col min="2" max="16" width="4.3984375" style="2" customWidth="1"/>
    <col min="17" max="17" width="5" style="2" customWidth="1"/>
    <col min="18" max="18" width="5.5" style="2" hidden="1" customWidth="1"/>
    <col min="19" max="19" width="5" style="2" hidden="1" customWidth="1"/>
    <col min="20" max="20" width="8.19921875" style="2" customWidth="1"/>
    <col min="21" max="21" width="8.796875" style="2" customWidth="1"/>
    <col min="22" max="22" width="8.5" style="2" customWidth="1"/>
    <col min="23" max="16384" width="9.796875" style="2"/>
  </cols>
  <sheetData>
    <row r="1" spans="1:23" ht="24" customHeight="1">
      <c r="D1" s="63" t="s">
        <v>29</v>
      </c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23" ht="17.399999999999999" customHeight="1">
      <c r="A2" s="2" t="s">
        <v>44</v>
      </c>
    </row>
    <row r="3" spans="1:23" ht="17.399999999999999" customHeight="1">
      <c r="A3" s="13"/>
    </row>
    <row r="4" spans="1:23" ht="17.399999999999999" customHeight="1">
      <c r="A4" s="9" t="s">
        <v>15</v>
      </c>
      <c r="S4" s="8"/>
      <c r="T4" s="8"/>
      <c r="U4" s="8"/>
      <c r="V4" s="8"/>
      <c r="W4" s="8"/>
    </row>
    <row r="5" spans="1:23">
      <c r="A5" s="15" t="s">
        <v>12</v>
      </c>
      <c r="B5" s="9" t="s">
        <v>13</v>
      </c>
      <c r="C5" s="9" t="s">
        <v>14</v>
      </c>
      <c r="D5" s="9" t="s">
        <v>16</v>
      </c>
      <c r="E5" s="9" t="s">
        <v>17</v>
      </c>
      <c r="F5" s="9" t="s">
        <v>18</v>
      </c>
      <c r="G5" s="9" t="s">
        <v>19</v>
      </c>
      <c r="H5" s="9" t="s">
        <v>20</v>
      </c>
      <c r="I5" s="9" t="s">
        <v>21</v>
      </c>
      <c r="J5" s="9" t="s">
        <v>22</v>
      </c>
      <c r="K5" s="9" t="s">
        <v>23</v>
      </c>
      <c r="L5" s="9" t="s">
        <v>24</v>
      </c>
      <c r="M5" s="9" t="s">
        <v>25</v>
      </c>
      <c r="N5" s="9" t="s">
        <v>26</v>
      </c>
      <c r="O5" s="9" t="s">
        <v>27</v>
      </c>
      <c r="P5" s="9" t="s">
        <v>28</v>
      </c>
      <c r="R5" s="9" t="s">
        <v>31</v>
      </c>
      <c r="S5" s="9" t="s">
        <v>32</v>
      </c>
      <c r="T5" s="19"/>
      <c r="U5" s="19"/>
      <c r="V5" s="19"/>
      <c r="W5" s="8"/>
    </row>
    <row r="6" spans="1:23">
      <c r="A6" s="2">
        <v>1</v>
      </c>
      <c r="B6" s="65">
        <v>0</v>
      </c>
      <c r="C6" s="65">
        <v>1</v>
      </c>
      <c r="D6" s="65">
        <v>1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R6" s="22">
        <f t="shared" ref="R6:R37" si="0">SUM(B6:P6)</f>
        <v>2</v>
      </c>
      <c r="S6" s="10">
        <f>R6^2</f>
        <v>4</v>
      </c>
      <c r="T6" s="19"/>
      <c r="U6" s="19"/>
      <c r="V6" s="19"/>
      <c r="W6" s="8"/>
    </row>
    <row r="7" spans="1:23">
      <c r="A7" s="2">
        <v>2</v>
      </c>
      <c r="B7" s="65">
        <v>0</v>
      </c>
      <c r="C7" s="65">
        <v>1</v>
      </c>
      <c r="D7" s="65">
        <v>1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R7" s="22">
        <f t="shared" si="0"/>
        <v>2</v>
      </c>
      <c r="S7" s="10">
        <f t="shared" ref="S7:S70" si="1">R7^2</f>
        <v>4</v>
      </c>
      <c r="T7" s="19"/>
      <c r="U7" s="19"/>
      <c r="V7" s="19"/>
      <c r="W7" s="8"/>
    </row>
    <row r="8" spans="1:23">
      <c r="A8" s="2">
        <v>3</v>
      </c>
      <c r="B8" s="65">
        <v>1</v>
      </c>
      <c r="C8" s="65">
        <v>0</v>
      </c>
      <c r="D8" s="65">
        <v>1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R8" s="22">
        <f t="shared" si="0"/>
        <v>2</v>
      </c>
      <c r="S8" s="10">
        <f t="shared" si="1"/>
        <v>4</v>
      </c>
      <c r="T8" s="19"/>
      <c r="U8" s="19"/>
      <c r="V8" s="19"/>
      <c r="W8" s="8"/>
    </row>
    <row r="9" spans="1:23">
      <c r="A9" s="2">
        <v>4</v>
      </c>
      <c r="B9" s="65">
        <v>0</v>
      </c>
      <c r="C9" s="65">
        <v>0</v>
      </c>
      <c r="D9" s="65"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R9" s="22">
        <f t="shared" si="0"/>
        <v>0</v>
      </c>
      <c r="S9" s="10">
        <f t="shared" si="1"/>
        <v>0</v>
      </c>
      <c r="T9" s="8"/>
      <c r="U9" s="8"/>
      <c r="V9" s="8"/>
      <c r="W9" s="8"/>
    </row>
    <row r="10" spans="1:23">
      <c r="A10" s="2">
        <v>5</v>
      </c>
      <c r="B10" s="65">
        <v>0</v>
      </c>
      <c r="C10" s="65">
        <v>0</v>
      </c>
      <c r="D10" s="65">
        <v>1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R10" s="22">
        <f t="shared" si="0"/>
        <v>1</v>
      </c>
      <c r="S10" s="10">
        <f t="shared" si="1"/>
        <v>1</v>
      </c>
      <c r="T10" s="8"/>
      <c r="U10" s="8"/>
      <c r="V10" s="8"/>
      <c r="W10" s="8"/>
    </row>
    <row r="11" spans="1:23">
      <c r="A11" s="2">
        <v>6</v>
      </c>
      <c r="B11" s="65">
        <v>0</v>
      </c>
      <c r="C11" s="65">
        <v>1</v>
      </c>
      <c r="D11" s="65">
        <v>1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R11" s="22">
        <f t="shared" si="0"/>
        <v>2</v>
      </c>
      <c r="S11" s="10">
        <f t="shared" si="1"/>
        <v>4</v>
      </c>
      <c r="T11" s="8"/>
      <c r="U11" s="8"/>
      <c r="V11" s="8"/>
      <c r="W11" s="8"/>
    </row>
    <row r="12" spans="1:23">
      <c r="A12" s="2">
        <v>7</v>
      </c>
      <c r="B12" s="65">
        <v>1</v>
      </c>
      <c r="C12" s="65">
        <v>0</v>
      </c>
      <c r="D12" s="65">
        <v>1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R12" s="22">
        <f t="shared" si="0"/>
        <v>2</v>
      </c>
      <c r="S12" s="10">
        <f t="shared" si="1"/>
        <v>4</v>
      </c>
      <c r="T12" s="19"/>
      <c r="U12" s="19"/>
      <c r="V12" s="20"/>
      <c r="W12" s="8"/>
    </row>
    <row r="13" spans="1:23">
      <c r="A13" s="2">
        <v>8</v>
      </c>
      <c r="B13" s="65">
        <v>0</v>
      </c>
      <c r="C13" s="65">
        <v>0</v>
      </c>
      <c r="D13" s="65">
        <v>1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R13" s="22">
        <f t="shared" si="0"/>
        <v>1</v>
      </c>
      <c r="S13" s="10">
        <f t="shared" si="1"/>
        <v>1</v>
      </c>
      <c r="T13" s="21"/>
      <c r="U13" s="21"/>
      <c r="V13" s="21"/>
      <c r="W13" s="8"/>
    </row>
    <row r="14" spans="1:23">
      <c r="A14" s="2">
        <v>9</v>
      </c>
      <c r="B14" s="65">
        <v>0</v>
      </c>
      <c r="C14" s="65">
        <v>0</v>
      </c>
      <c r="D14" s="65"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R14" s="22">
        <f t="shared" si="0"/>
        <v>0</v>
      </c>
      <c r="S14" s="10">
        <f t="shared" si="1"/>
        <v>0</v>
      </c>
      <c r="T14" s="21"/>
      <c r="U14" s="21"/>
      <c r="V14" s="21"/>
      <c r="W14" s="8"/>
    </row>
    <row r="15" spans="1:23">
      <c r="A15" s="2">
        <v>10</v>
      </c>
      <c r="B15" s="65">
        <v>0</v>
      </c>
      <c r="C15" s="65">
        <v>0</v>
      </c>
      <c r="D15" s="65">
        <v>1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R15" s="22">
        <f t="shared" si="0"/>
        <v>1</v>
      </c>
      <c r="S15" s="10">
        <f t="shared" si="1"/>
        <v>1</v>
      </c>
      <c r="T15" s="21"/>
      <c r="U15" s="21"/>
      <c r="V15" s="21"/>
      <c r="W15" s="8"/>
    </row>
    <row r="16" spans="1:23">
      <c r="A16" s="2">
        <v>11</v>
      </c>
      <c r="B16" s="65">
        <v>0</v>
      </c>
      <c r="C16" s="65">
        <v>1</v>
      </c>
      <c r="D16" s="65"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R16" s="22">
        <f t="shared" si="0"/>
        <v>1</v>
      </c>
      <c r="S16" s="10">
        <f t="shared" si="1"/>
        <v>1</v>
      </c>
      <c r="T16" s="8"/>
      <c r="U16" s="8"/>
      <c r="V16" s="8"/>
      <c r="W16" s="8"/>
    </row>
    <row r="17" spans="1:23">
      <c r="A17" s="2">
        <v>12</v>
      </c>
      <c r="B17" s="65">
        <v>0</v>
      </c>
      <c r="C17" s="65">
        <v>0</v>
      </c>
      <c r="D17" s="65">
        <v>1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R17" s="22">
        <f t="shared" si="0"/>
        <v>1</v>
      </c>
      <c r="S17" s="10">
        <f t="shared" si="1"/>
        <v>1</v>
      </c>
      <c r="T17" s="8"/>
      <c r="U17" s="8"/>
      <c r="V17" s="23"/>
      <c r="W17" s="8"/>
    </row>
    <row r="18" spans="1:23">
      <c r="A18" s="2">
        <v>13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R18" s="22">
        <f t="shared" si="0"/>
        <v>0</v>
      </c>
      <c r="S18" s="10">
        <f t="shared" si="1"/>
        <v>0</v>
      </c>
      <c r="T18" s="8"/>
      <c r="U18" s="8"/>
      <c r="V18" s="23"/>
      <c r="W18" s="8"/>
    </row>
    <row r="19" spans="1:23">
      <c r="A19" s="2">
        <v>14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R19" s="22">
        <f t="shared" si="0"/>
        <v>0</v>
      </c>
      <c r="S19" s="10">
        <f t="shared" si="1"/>
        <v>0</v>
      </c>
      <c r="T19" s="8"/>
      <c r="U19" s="8"/>
      <c r="V19" s="8"/>
      <c r="W19" s="8"/>
    </row>
    <row r="20" spans="1:23">
      <c r="A20" s="2">
        <v>15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R20" s="22">
        <f t="shared" si="0"/>
        <v>0</v>
      </c>
      <c r="S20" s="10">
        <f t="shared" si="1"/>
        <v>0</v>
      </c>
      <c r="T20" s="8"/>
      <c r="U20" s="8"/>
      <c r="V20" s="8"/>
      <c r="W20" s="8"/>
    </row>
    <row r="21" spans="1:23">
      <c r="A21" s="2">
        <v>16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R21" s="22">
        <f t="shared" si="0"/>
        <v>0</v>
      </c>
      <c r="S21" s="10">
        <f t="shared" si="1"/>
        <v>0</v>
      </c>
      <c r="T21" s="8"/>
      <c r="U21" s="8"/>
      <c r="V21" s="8"/>
      <c r="W21" s="8"/>
    </row>
    <row r="22" spans="1:23">
      <c r="A22" s="2">
        <v>17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R22" s="22">
        <f t="shared" si="0"/>
        <v>0</v>
      </c>
      <c r="S22" s="10">
        <f t="shared" si="1"/>
        <v>0</v>
      </c>
      <c r="T22" s="19"/>
      <c r="U22" s="19"/>
      <c r="V22" s="20"/>
      <c r="W22" s="8"/>
    </row>
    <row r="23" spans="1:23">
      <c r="A23" s="2">
        <v>18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R23" s="22">
        <f t="shared" si="0"/>
        <v>0</v>
      </c>
      <c r="S23" s="10">
        <f t="shared" si="1"/>
        <v>0</v>
      </c>
      <c r="T23" s="21"/>
      <c r="U23" s="21"/>
      <c r="V23" s="21"/>
      <c r="W23" s="8"/>
    </row>
    <row r="24" spans="1:23">
      <c r="A24" s="2">
        <v>19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R24" s="22">
        <f t="shared" si="0"/>
        <v>0</v>
      </c>
      <c r="S24" s="10">
        <f t="shared" si="1"/>
        <v>0</v>
      </c>
      <c r="T24" s="21"/>
      <c r="U24" s="21"/>
      <c r="V24" s="21"/>
      <c r="W24" s="8"/>
    </row>
    <row r="25" spans="1:23">
      <c r="A25" s="2">
        <v>20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R25" s="22">
        <f t="shared" si="0"/>
        <v>0</v>
      </c>
      <c r="S25" s="10">
        <f t="shared" si="1"/>
        <v>0</v>
      </c>
      <c r="T25" s="21"/>
      <c r="U25" s="21"/>
      <c r="V25" s="21"/>
      <c r="W25" s="8"/>
    </row>
    <row r="26" spans="1:23">
      <c r="A26" s="2">
        <v>21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R26" s="22">
        <f t="shared" si="0"/>
        <v>0</v>
      </c>
      <c r="S26" s="10">
        <f t="shared" si="1"/>
        <v>0</v>
      </c>
      <c r="T26" s="8"/>
      <c r="U26" s="8"/>
      <c r="V26" s="8"/>
      <c r="W26" s="8"/>
    </row>
    <row r="27" spans="1:23">
      <c r="A27" s="2">
        <v>22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R27" s="22">
        <f t="shared" si="0"/>
        <v>0</v>
      </c>
      <c r="S27" s="10">
        <f t="shared" si="1"/>
        <v>0</v>
      </c>
      <c r="T27" s="8"/>
      <c r="U27" s="8"/>
      <c r="V27" s="8"/>
      <c r="W27" s="8"/>
    </row>
    <row r="28" spans="1:23">
      <c r="A28" s="2">
        <v>23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R28" s="22">
        <f t="shared" si="0"/>
        <v>0</v>
      </c>
      <c r="S28" s="10">
        <f t="shared" si="1"/>
        <v>0</v>
      </c>
      <c r="T28" s="8"/>
      <c r="U28" s="8"/>
      <c r="V28" s="8"/>
      <c r="W28" s="8"/>
    </row>
    <row r="29" spans="1:23">
      <c r="A29" s="2">
        <v>24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R29" s="22">
        <f t="shared" si="0"/>
        <v>0</v>
      </c>
      <c r="S29" s="10">
        <f t="shared" si="1"/>
        <v>0</v>
      </c>
      <c r="T29" s="8"/>
      <c r="U29" s="8"/>
      <c r="V29" s="8"/>
      <c r="W29" s="8"/>
    </row>
    <row r="30" spans="1:23">
      <c r="A30" s="2">
        <v>25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R30" s="22">
        <f t="shared" si="0"/>
        <v>0</v>
      </c>
      <c r="S30" s="10">
        <f t="shared" si="1"/>
        <v>0</v>
      </c>
      <c r="T30" s="8"/>
      <c r="U30" s="8"/>
      <c r="V30" s="8"/>
      <c r="W30" s="8"/>
    </row>
    <row r="31" spans="1:23">
      <c r="A31" s="2">
        <v>26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R31" s="22">
        <f t="shared" si="0"/>
        <v>0</v>
      </c>
      <c r="S31" s="10">
        <f t="shared" si="1"/>
        <v>0</v>
      </c>
      <c r="T31" s="8"/>
      <c r="U31" s="8"/>
      <c r="V31" s="8"/>
      <c r="W31" s="8"/>
    </row>
    <row r="32" spans="1:23">
      <c r="A32" s="2">
        <v>27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R32" s="22">
        <f t="shared" si="0"/>
        <v>0</v>
      </c>
      <c r="S32" s="10">
        <f t="shared" si="1"/>
        <v>0</v>
      </c>
      <c r="T32" s="19"/>
      <c r="U32" s="19"/>
      <c r="V32" s="8"/>
      <c r="W32" s="8"/>
    </row>
    <row r="33" spans="1:21">
      <c r="A33" s="2">
        <v>28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R33" s="22">
        <f t="shared" si="0"/>
        <v>0</v>
      </c>
      <c r="S33" s="10">
        <f t="shared" si="1"/>
        <v>0</v>
      </c>
      <c r="T33" s="14"/>
      <c r="U33" s="14"/>
    </row>
    <row r="34" spans="1:21">
      <c r="A34" s="2">
        <v>29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R34" s="22">
        <f t="shared" si="0"/>
        <v>0</v>
      </c>
      <c r="S34" s="10">
        <f t="shared" si="1"/>
        <v>0</v>
      </c>
      <c r="T34" s="14"/>
      <c r="U34" s="14"/>
    </row>
    <row r="35" spans="1:21">
      <c r="A35" s="2">
        <v>30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R35" s="22">
        <f t="shared" si="0"/>
        <v>0</v>
      </c>
      <c r="S35" s="10">
        <f t="shared" si="1"/>
        <v>0</v>
      </c>
    </row>
    <row r="36" spans="1:21">
      <c r="A36" s="2">
        <v>31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R36" s="22">
        <f t="shared" si="0"/>
        <v>0</v>
      </c>
      <c r="S36" s="10">
        <f t="shared" si="1"/>
        <v>0</v>
      </c>
    </row>
    <row r="37" spans="1:21">
      <c r="A37" s="2">
        <v>32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R37" s="22">
        <f t="shared" si="0"/>
        <v>0</v>
      </c>
      <c r="S37" s="10">
        <f t="shared" si="1"/>
        <v>0</v>
      </c>
    </row>
    <row r="38" spans="1:21">
      <c r="A38" s="2">
        <v>33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R38" s="22">
        <f t="shared" ref="R38:R69" si="2">SUM(B38:P38)</f>
        <v>0</v>
      </c>
      <c r="S38" s="10">
        <f t="shared" si="1"/>
        <v>0</v>
      </c>
    </row>
    <row r="39" spans="1:21">
      <c r="A39" s="2">
        <v>34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R39" s="22">
        <f t="shared" si="2"/>
        <v>0</v>
      </c>
      <c r="S39" s="10">
        <f t="shared" si="1"/>
        <v>0</v>
      </c>
    </row>
    <row r="40" spans="1:21">
      <c r="A40" s="2">
        <v>35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R40" s="22">
        <f t="shared" si="2"/>
        <v>0</v>
      </c>
      <c r="S40" s="10">
        <f t="shared" si="1"/>
        <v>0</v>
      </c>
    </row>
    <row r="41" spans="1:21">
      <c r="A41" s="2">
        <v>36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R41" s="22">
        <f t="shared" si="2"/>
        <v>0</v>
      </c>
      <c r="S41" s="10">
        <f t="shared" si="1"/>
        <v>0</v>
      </c>
    </row>
    <row r="42" spans="1:21">
      <c r="A42" s="2">
        <v>37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R42" s="22">
        <f t="shared" si="2"/>
        <v>0</v>
      </c>
      <c r="S42" s="10">
        <f t="shared" si="1"/>
        <v>0</v>
      </c>
    </row>
    <row r="43" spans="1:21">
      <c r="A43" s="2">
        <v>38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R43" s="22">
        <f t="shared" si="2"/>
        <v>0</v>
      </c>
      <c r="S43" s="10">
        <f t="shared" si="1"/>
        <v>0</v>
      </c>
    </row>
    <row r="44" spans="1:21">
      <c r="A44" s="2">
        <v>39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R44" s="22">
        <f t="shared" si="2"/>
        <v>0</v>
      </c>
      <c r="S44" s="10">
        <f t="shared" si="1"/>
        <v>0</v>
      </c>
    </row>
    <row r="45" spans="1:21">
      <c r="A45" s="2">
        <v>40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R45" s="22">
        <f t="shared" si="2"/>
        <v>0</v>
      </c>
      <c r="S45" s="10">
        <f t="shared" si="1"/>
        <v>0</v>
      </c>
    </row>
    <row r="46" spans="1:21">
      <c r="A46" s="2">
        <v>41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R46" s="22">
        <f t="shared" si="2"/>
        <v>0</v>
      </c>
      <c r="S46" s="10">
        <f t="shared" si="1"/>
        <v>0</v>
      </c>
    </row>
    <row r="47" spans="1:21">
      <c r="A47" s="2">
        <v>42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R47" s="22">
        <f t="shared" si="2"/>
        <v>0</v>
      </c>
      <c r="S47" s="10">
        <f t="shared" si="1"/>
        <v>0</v>
      </c>
    </row>
    <row r="48" spans="1:21">
      <c r="A48" s="2">
        <v>43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R48" s="22">
        <f t="shared" si="2"/>
        <v>0</v>
      </c>
      <c r="S48" s="10">
        <f t="shared" si="1"/>
        <v>0</v>
      </c>
    </row>
    <row r="49" spans="1:19">
      <c r="A49" s="2">
        <v>44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R49" s="22">
        <f t="shared" si="2"/>
        <v>0</v>
      </c>
      <c r="S49" s="10">
        <f t="shared" si="1"/>
        <v>0</v>
      </c>
    </row>
    <row r="50" spans="1:19">
      <c r="A50" s="2">
        <v>45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R50" s="22">
        <f t="shared" si="2"/>
        <v>0</v>
      </c>
      <c r="S50" s="10">
        <f t="shared" si="1"/>
        <v>0</v>
      </c>
    </row>
    <row r="51" spans="1:19">
      <c r="A51" s="2">
        <v>46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R51" s="22">
        <f t="shared" si="2"/>
        <v>0</v>
      </c>
      <c r="S51" s="10">
        <f t="shared" si="1"/>
        <v>0</v>
      </c>
    </row>
    <row r="52" spans="1:19">
      <c r="A52" s="2">
        <v>47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R52" s="22">
        <f t="shared" si="2"/>
        <v>0</v>
      </c>
      <c r="S52" s="10">
        <f t="shared" si="1"/>
        <v>0</v>
      </c>
    </row>
    <row r="53" spans="1:19">
      <c r="A53" s="2">
        <v>48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R53" s="22">
        <f t="shared" si="2"/>
        <v>0</v>
      </c>
      <c r="S53" s="10">
        <f t="shared" si="1"/>
        <v>0</v>
      </c>
    </row>
    <row r="54" spans="1:19">
      <c r="A54" s="2">
        <v>49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R54" s="22">
        <f t="shared" si="2"/>
        <v>0</v>
      </c>
      <c r="S54" s="10">
        <f t="shared" si="1"/>
        <v>0</v>
      </c>
    </row>
    <row r="55" spans="1:19">
      <c r="A55" s="2">
        <v>50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R55" s="22">
        <f t="shared" si="2"/>
        <v>0</v>
      </c>
      <c r="S55" s="10">
        <f t="shared" si="1"/>
        <v>0</v>
      </c>
    </row>
    <row r="56" spans="1:19">
      <c r="A56" s="2">
        <v>51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R56" s="22">
        <f t="shared" si="2"/>
        <v>0</v>
      </c>
      <c r="S56" s="10">
        <f t="shared" si="1"/>
        <v>0</v>
      </c>
    </row>
    <row r="57" spans="1:19">
      <c r="A57" s="2">
        <v>52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R57" s="22">
        <f t="shared" si="2"/>
        <v>0</v>
      </c>
      <c r="S57" s="10">
        <f t="shared" si="1"/>
        <v>0</v>
      </c>
    </row>
    <row r="58" spans="1:19">
      <c r="A58" s="2">
        <v>53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R58" s="22">
        <f t="shared" si="2"/>
        <v>0</v>
      </c>
      <c r="S58" s="10">
        <f t="shared" si="1"/>
        <v>0</v>
      </c>
    </row>
    <row r="59" spans="1:19">
      <c r="A59" s="2">
        <v>54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R59" s="22">
        <f t="shared" si="2"/>
        <v>0</v>
      </c>
      <c r="S59" s="10">
        <f t="shared" si="1"/>
        <v>0</v>
      </c>
    </row>
    <row r="60" spans="1:19">
      <c r="A60" s="2">
        <v>55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R60" s="22">
        <f t="shared" si="2"/>
        <v>0</v>
      </c>
      <c r="S60" s="10">
        <f t="shared" si="1"/>
        <v>0</v>
      </c>
    </row>
    <row r="61" spans="1:19">
      <c r="A61" s="2">
        <v>56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R61" s="22">
        <f t="shared" si="2"/>
        <v>0</v>
      </c>
      <c r="S61" s="10">
        <f t="shared" si="1"/>
        <v>0</v>
      </c>
    </row>
    <row r="62" spans="1:19">
      <c r="A62" s="2">
        <v>57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R62" s="22">
        <f t="shared" si="2"/>
        <v>0</v>
      </c>
      <c r="S62" s="10">
        <f t="shared" si="1"/>
        <v>0</v>
      </c>
    </row>
    <row r="63" spans="1:19">
      <c r="A63" s="2">
        <v>58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R63" s="22">
        <f t="shared" si="2"/>
        <v>0</v>
      </c>
      <c r="S63" s="10">
        <f t="shared" si="1"/>
        <v>0</v>
      </c>
    </row>
    <row r="64" spans="1:19">
      <c r="A64" s="2">
        <v>59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R64" s="22">
        <f t="shared" si="2"/>
        <v>0</v>
      </c>
      <c r="S64" s="10">
        <f t="shared" si="1"/>
        <v>0</v>
      </c>
    </row>
    <row r="65" spans="1:19">
      <c r="A65" s="2">
        <v>60</v>
      </c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R65" s="22">
        <f t="shared" si="2"/>
        <v>0</v>
      </c>
      <c r="S65" s="10">
        <f t="shared" si="1"/>
        <v>0</v>
      </c>
    </row>
    <row r="66" spans="1:19">
      <c r="A66" s="2">
        <v>61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R66" s="22">
        <f t="shared" si="2"/>
        <v>0</v>
      </c>
      <c r="S66" s="10">
        <f t="shared" si="1"/>
        <v>0</v>
      </c>
    </row>
    <row r="67" spans="1:19">
      <c r="A67" s="2">
        <v>62</v>
      </c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R67" s="22">
        <f t="shared" si="2"/>
        <v>0</v>
      </c>
      <c r="S67" s="10">
        <f t="shared" si="1"/>
        <v>0</v>
      </c>
    </row>
    <row r="68" spans="1:19">
      <c r="A68" s="2">
        <v>63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R68" s="22">
        <f t="shared" si="2"/>
        <v>0</v>
      </c>
      <c r="S68" s="10">
        <f t="shared" si="1"/>
        <v>0</v>
      </c>
    </row>
    <row r="69" spans="1:19">
      <c r="A69" s="2">
        <v>64</v>
      </c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R69" s="22">
        <f t="shared" si="2"/>
        <v>0</v>
      </c>
      <c r="S69" s="10">
        <f t="shared" si="1"/>
        <v>0</v>
      </c>
    </row>
    <row r="70" spans="1:19">
      <c r="A70" s="2">
        <v>65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R70" s="22">
        <f t="shared" ref="R70:R105" si="3">SUM(B70:P70)</f>
        <v>0</v>
      </c>
      <c r="S70" s="10">
        <f t="shared" si="1"/>
        <v>0</v>
      </c>
    </row>
    <row r="71" spans="1:19">
      <c r="A71" s="2">
        <v>66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R71" s="22">
        <f t="shared" si="3"/>
        <v>0</v>
      </c>
      <c r="S71" s="10">
        <f t="shared" ref="S71:S105" si="4">R71^2</f>
        <v>0</v>
      </c>
    </row>
    <row r="72" spans="1:19">
      <c r="A72" s="2">
        <v>67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R72" s="22">
        <f t="shared" si="3"/>
        <v>0</v>
      </c>
      <c r="S72" s="10">
        <f t="shared" si="4"/>
        <v>0</v>
      </c>
    </row>
    <row r="73" spans="1:19">
      <c r="A73" s="2">
        <v>68</v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R73" s="22">
        <f t="shared" si="3"/>
        <v>0</v>
      </c>
      <c r="S73" s="10">
        <f t="shared" si="4"/>
        <v>0</v>
      </c>
    </row>
    <row r="74" spans="1:19">
      <c r="A74" s="2">
        <v>69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R74" s="22">
        <f t="shared" si="3"/>
        <v>0</v>
      </c>
      <c r="S74" s="10">
        <f t="shared" si="4"/>
        <v>0</v>
      </c>
    </row>
    <row r="75" spans="1:19">
      <c r="A75" s="2">
        <v>70</v>
      </c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R75" s="22">
        <f t="shared" si="3"/>
        <v>0</v>
      </c>
      <c r="S75" s="10">
        <f t="shared" si="4"/>
        <v>0</v>
      </c>
    </row>
    <row r="76" spans="1:19">
      <c r="A76" s="2">
        <v>71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R76" s="22">
        <f t="shared" si="3"/>
        <v>0</v>
      </c>
      <c r="S76" s="10">
        <f t="shared" si="4"/>
        <v>0</v>
      </c>
    </row>
    <row r="77" spans="1:19">
      <c r="A77" s="2">
        <v>72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R77" s="22">
        <f t="shared" si="3"/>
        <v>0</v>
      </c>
      <c r="S77" s="10">
        <f t="shared" si="4"/>
        <v>0</v>
      </c>
    </row>
    <row r="78" spans="1:19">
      <c r="A78" s="2">
        <v>73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R78" s="22">
        <f t="shared" si="3"/>
        <v>0</v>
      </c>
      <c r="S78" s="10">
        <f t="shared" si="4"/>
        <v>0</v>
      </c>
    </row>
    <row r="79" spans="1:19">
      <c r="A79" s="2">
        <v>74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R79" s="22">
        <f t="shared" si="3"/>
        <v>0</v>
      </c>
      <c r="S79" s="10">
        <f t="shared" si="4"/>
        <v>0</v>
      </c>
    </row>
    <row r="80" spans="1:19">
      <c r="A80" s="2">
        <v>75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R80" s="22">
        <f t="shared" si="3"/>
        <v>0</v>
      </c>
      <c r="S80" s="10">
        <f t="shared" si="4"/>
        <v>0</v>
      </c>
    </row>
    <row r="81" spans="1:19">
      <c r="A81" s="2">
        <v>76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R81" s="22">
        <f t="shared" si="3"/>
        <v>0</v>
      </c>
      <c r="S81" s="10">
        <f t="shared" si="4"/>
        <v>0</v>
      </c>
    </row>
    <row r="82" spans="1:19">
      <c r="A82" s="2">
        <v>77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R82" s="22">
        <f t="shared" si="3"/>
        <v>0</v>
      </c>
      <c r="S82" s="10">
        <f t="shared" si="4"/>
        <v>0</v>
      </c>
    </row>
    <row r="83" spans="1:19">
      <c r="A83" s="2">
        <v>78</v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R83" s="22">
        <f t="shared" si="3"/>
        <v>0</v>
      </c>
      <c r="S83" s="10">
        <f t="shared" si="4"/>
        <v>0</v>
      </c>
    </row>
    <row r="84" spans="1:19">
      <c r="A84" s="2">
        <v>79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R84" s="22">
        <f t="shared" si="3"/>
        <v>0</v>
      </c>
      <c r="S84" s="10">
        <f t="shared" si="4"/>
        <v>0</v>
      </c>
    </row>
    <row r="85" spans="1:19">
      <c r="A85" s="2">
        <v>80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R85" s="22">
        <f t="shared" si="3"/>
        <v>0</v>
      </c>
      <c r="S85" s="10">
        <f t="shared" si="4"/>
        <v>0</v>
      </c>
    </row>
    <row r="86" spans="1:19">
      <c r="A86" s="2">
        <v>81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R86" s="22">
        <f t="shared" si="3"/>
        <v>0</v>
      </c>
      <c r="S86" s="10">
        <f t="shared" si="4"/>
        <v>0</v>
      </c>
    </row>
    <row r="87" spans="1:19">
      <c r="A87" s="2">
        <v>82</v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R87" s="22">
        <f t="shared" si="3"/>
        <v>0</v>
      </c>
      <c r="S87" s="10">
        <f t="shared" si="4"/>
        <v>0</v>
      </c>
    </row>
    <row r="88" spans="1:19">
      <c r="A88" s="2">
        <v>83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R88" s="22">
        <f t="shared" si="3"/>
        <v>0</v>
      </c>
      <c r="S88" s="10">
        <f t="shared" si="4"/>
        <v>0</v>
      </c>
    </row>
    <row r="89" spans="1:19">
      <c r="A89" s="2">
        <v>84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R89" s="22">
        <f t="shared" si="3"/>
        <v>0</v>
      </c>
      <c r="S89" s="10">
        <f t="shared" si="4"/>
        <v>0</v>
      </c>
    </row>
    <row r="90" spans="1:19">
      <c r="A90" s="2">
        <v>85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R90" s="22">
        <f t="shared" si="3"/>
        <v>0</v>
      </c>
      <c r="S90" s="10">
        <f t="shared" si="4"/>
        <v>0</v>
      </c>
    </row>
    <row r="91" spans="1:19">
      <c r="A91" s="2">
        <v>86</v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R91" s="22">
        <f t="shared" si="3"/>
        <v>0</v>
      </c>
      <c r="S91" s="10">
        <f t="shared" si="4"/>
        <v>0</v>
      </c>
    </row>
    <row r="92" spans="1:19">
      <c r="A92" s="2">
        <v>87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R92" s="22">
        <f t="shared" si="3"/>
        <v>0</v>
      </c>
      <c r="S92" s="10">
        <f t="shared" si="4"/>
        <v>0</v>
      </c>
    </row>
    <row r="93" spans="1:19">
      <c r="A93" s="2">
        <v>88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R93" s="22">
        <f t="shared" si="3"/>
        <v>0</v>
      </c>
      <c r="S93" s="10">
        <f t="shared" si="4"/>
        <v>0</v>
      </c>
    </row>
    <row r="94" spans="1:19">
      <c r="A94" s="2">
        <v>89</v>
      </c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R94" s="22">
        <f t="shared" si="3"/>
        <v>0</v>
      </c>
      <c r="S94" s="10">
        <f t="shared" si="4"/>
        <v>0</v>
      </c>
    </row>
    <row r="95" spans="1:19">
      <c r="A95" s="2">
        <v>90</v>
      </c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R95" s="22">
        <f t="shared" si="3"/>
        <v>0</v>
      </c>
      <c r="S95" s="10">
        <f t="shared" si="4"/>
        <v>0</v>
      </c>
    </row>
    <row r="96" spans="1:19">
      <c r="A96" s="2">
        <v>91</v>
      </c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R96" s="22">
        <f t="shared" si="3"/>
        <v>0</v>
      </c>
      <c r="S96" s="10">
        <f t="shared" si="4"/>
        <v>0</v>
      </c>
    </row>
    <row r="97" spans="1:19">
      <c r="A97" s="2">
        <v>92</v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R97" s="22">
        <f t="shared" si="3"/>
        <v>0</v>
      </c>
      <c r="S97" s="10">
        <f t="shared" si="4"/>
        <v>0</v>
      </c>
    </row>
    <row r="98" spans="1:19">
      <c r="A98" s="2">
        <v>93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R98" s="22">
        <f t="shared" si="3"/>
        <v>0</v>
      </c>
      <c r="S98" s="10">
        <f t="shared" si="4"/>
        <v>0</v>
      </c>
    </row>
    <row r="99" spans="1:19">
      <c r="A99" s="2">
        <v>94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R99" s="22">
        <f t="shared" si="3"/>
        <v>0</v>
      </c>
      <c r="S99" s="10">
        <f t="shared" si="4"/>
        <v>0</v>
      </c>
    </row>
    <row r="100" spans="1:19">
      <c r="A100" s="2">
        <v>95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R100" s="22">
        <f t="shared" si="3"/>
        <v>0</v>
      </c>
      <c r="S100" s="10">
        <f t="shared" si="4"/>
        <v>0</v>
      </c>
    </row>
    <row r="101" spans="1:19">
      <c r="A101" s="2">
        <v>96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R101" s="22">
        <f t="shared" si="3"/>
        <v>0</v>
      </c>
      <c r="S101" s="10">
        <f t="shared" si="4"/>
        <v>0</v>
      </c>
    </row>
    <row r="102" spans="1:19">
      <c r="A102" s="2">
        <v>97</v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R102" s="22">
        <f t="shared" si="3"/>
        <v>0</v>
      </c>
      <c r="S102" s="10">
        <f t="shared" si="4"/>
        <v>0</v>
      </c>
    </row>
    <row r="103" spans="1:19">
      <c r="A103" s="2">
        <v>98</v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R103" s="22">
        <f t="shared" si="3"/>
        <v>0</v>
      </c>
      <c r="S103" s="10">
        <f t="shared" si="4"/>
        <v>0</v>
      </c>
    </row>
    <row r="104" spans="1:19">
      <c r="A104" s="2">
        <v>99</v>
      </c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R104" s="22">
        <f t="shared" si="3"/>
        <v>0</v>
      </c>
      <c r="S104" s="10">
        <f t="shared" si="4"/>
        <v>0</v>
      </c>
    </row>
    <row r="105" spans="1:19">
      <c r="A105" s="2">
        <v>100</v>
      </c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R105" s="22">
        <f t="shared" si="3"/>
        <v>0</v>
      </c>
      <c r="S105" s="10">
        <f t="shared" si="4"/>
        <v>0</v>
      </c>
    </row>
    <row r="106" spans="1:19">
      <c r="R106" s="8"/>
      <c r="S106" s="8"/>
    </row>
    <row r="107" spans="1:19" hidden="1">
      <c r="A107" s="2" t="s">
        <v>41</v>
      </c>
      <c r="B107" s="11">
        <f>COUNTIF(B6:B105,0)+COUNTIF(B6:B105,1)</f>
        <v>12</v>
      </c>
      <c r="C107" s="11">
        <f t="shared" ref="C107:P107" si="5">COUNTIF(C6:C105,0)+COUNTIF(C6:C105,1)</f>
        <v>12</v>
      </c>
      <c r="D107" s="11">
        <f t="shared" si="5"/>
        <v>12</v>
      </c>
      <c r="E107" s="11">
        <f t="shared" si="5"/>
        <v>0</v>
      </c>
      <c r="F107" s="11">
        <f t="shared" si="5"/>
        <v>0</v>
      </c>
      <c r="G107" s="11">
        <f t="shared" si="5"/>
        <v>0</v>
      </c>
      <c r="H107" s="11">
        <f t="shared" si="5"/>
        <v>0</v>
      </c>
      <c r="I107" s="11">
        <f t="shared" si="5"/>
        <v>0</v>
      </c>
      <c r="J107" s="11">
        <f t="shared" si="5"/>
        <v>0</v>
      </c>
      <c r="K107" s="11">
        <f t="shared" si="5"/>
        <v>0</v>
      </c>
      <c r="L107" s="11">
        <f t="shared" si="5"/>
        <v>0</v>
      </c>
      <c r="M107" s="11">
        <f t="shared" si="5"/>
        <v>0</v>
      </c>
      <c r="N107" s="11">
        <f t="shared" si="5"/>
        <v>0</v>
      </c>
      <c r="O107" s="11">
        <f t="shared" si="5"/>
        <v>0</v>
      </c>
      <c r="P107" s="11">
        <f t="shared" si="5"/>
        <v>0</v>
      </c>
      <c r="Q107" s="9" t="s">
        <v>0</v>
      </c>
      <c r="R107" s="11">
        <f>SUM(R6:R105)</f>
        <v>15</v>
      </c>
      <c r="S107" s="11">
        <f>SUM(S6:S105)</f>
        <v>25</v>
      </c>
    </row>
    <row r="108" spans="1:19" hidden="1">
      <c r="A108" s="2" t="s">
        <v>42</v>
      </c>
      <c r="B108" s="25">
        <f>IF(B107=0,"",B112/B107)</f>
        <v>0.16666666666666666</v>
      </c>
      <c r="C108" s="25">
        <f t="shared" ref="C108:P108" si="6">IF(C107=0,"",C112/C107)</f>
        <v>0.33333333333333331</v>
      </c>
      <c r="D108" s="25">
        <f t="shared" si="6"/>
        <v>0.75</v>
      </c>
      <c r="E108" s="25" t="str">
        <f t="shared" si="6"/>
        <v/>
      </c>
      <c r="F108" s="25" t="str">
        <f t="shared" si="6"/>
        <v/>
      </c>
      <c r="G108" s="25" t="str">
        <f t="shared" si="6"/>
        <v/>
      </c>
      <c r="H108" s="25" t="str">
        <f t="shared" si="6"/>
        <v/>
      </c>
      <c r="I108" s="25" t="str">
        <f t="shared" si="6"/>
        <v/>
      </c>
      <c r="J108" s="25" t="str">
        <f t="shared" si="6"/>
        <v/>
      </c>
      <c r="K108" s="25" t="str">
        <f t="shared" si="6"/>
        <v/>
      </c>
      <c r="L108" s="25" t="str">
        <f t="shared" si="6"/>
        <v/>
      </c>
      <c r="M108" s="25" t="str">
        <f t="shared" si="6"/>
        <v/>
      </c>
      <c r="N108" s="25" t="str">
        <f t="shared" si="6"/>
        <v/>
      </c>
      <c r="O108" s="25" t="str">
        <f t="shared" si="6"/>
        <v/>
      </c>
      <c r="P108" s="25" t="str">
        <f t="shared" si="6"/>
        <v/>
      </c>
      <c r="Q108" s="8"/>
      <c r="R108" s="8"/>
    </row>
    <row r="109" spans="1:19" hidden="1">
      <c r="A109" s="1" t="s">
        <v>34</v>
      </c>
      <c r="Q109" s="8"/>
      <c r="R109" s="8"/>
    </row>
    <row r="110" spans="1:19" hidden="1">
      <c r="Q110" s="12"/>
      <c r="R110" s="8"/>
    </row>
    <row r="111" spans="1:19" hidden="1">
      <c r="A111" s="7"/>
      <c r="B111" s="16" t="s">
        <v>13</v>
      </c>
      <c r="C111" s="16" t="s">
        <v>14</v>
      </c>
      <c r="D111" s="16" t="s">
        <v>16</v>
      </c>
      <c r="E111" s="16" t="s">
        <v>17</v>
      </c>
      <c r="F111" s="16" t="s">
        <v>18</v>
      </c>
      <c r="G111" s="16" t="s">
        <v>19</v>
      </c>
      <c r="H111" s="16" t="s">
        <v>20</v>
      </c>
      <c r="I111" s="16" t="s">
        <v>21</v>
      </c>
      <c r="J111" s="16" t="s">
        <v>22</v>
      </c>
      <c r="K111" s="16" t="s">
        <v>23</v>
      </c>
      <c r="L111" s="16" t="s">
        <v>24</v>
      </c>
      <c r="M111" s="16" t="s">
        <v>25</v>
      </c>
      <c r="N111" s="16" t="s">
        <v>26</v>
      </c>
      <c r="O111" s="16" t="s">
        <v>27</v>
      </c>
      <c r="P111" s="17" t="s">
        <v>28</v>
      </c>
      <c r="Q111" s="7" t="s">
        <v>0</v>
      </c>
    </row>
    <row r="112" spans="1:19" hidden="1">
      <c r="A112" s="7" t="s">
        <v>30</v>
      </c>
      <c r="B112" s="24">
        <f>IF(B107=0,"",COUNTIF(B6:B105,1))</f>
        <v>2</v>
      </c>
      <c r="C112" s="24">
        <f t="shared" ref="C112:P112" si="7">IF(C107=0,"",COUNTIF(C6:C105,1))</f>
        <v>4</v>
      </c>
      <c r="D112" s="24">
        <f t="shared" si="7"/>
        <v>9</v>
      </c>
      <c r="E112" s="24" t="str">
        <f t="shared" si="7"/>
        <v/>
      </c>
      <c r="F112" s="24" t="str">
        <f t="shared" si="7"/>
        <v/>
      </c>
      <c r="G112" s="24" t="str">
        <f t="shared" si="7"/>
        <v/>
      </c>
      <c r="H112" s="24" t="str">
        <f t="shared" si="7"/>
        <v/>
      </c>
      <c r="I112" s="24" t="str">
        <f t="shared" si="7"/>
        <v/>
      </c>
      <c r="J112" s="24" t="str">
        <f t="shared" si="7"/>
        <v/>
      </c>
      <c r="K112" s="24" t="str">
        <f t="shared" si="7"/>
        <v/>
      </c>
      <c r="L112" s="24" t="str">
        <f t="shared" si="7"/>
        <v/>
      </c>
      <c r="M112" s="24" t="str">
        <f t="shared" si="7"/>
        <v/>
      </c>
      <c r="N112" s="24" t="str">
        <f t="shared" si="7"/>
        <v/>
      </c>
      <c r="O112" s="24" t="str">
        <f t="shared" si="7"/>
        <v/>
      </c>
      <c r="P112" s="24" t="str">
        <f t="shared" si="7"/>
        <v/>
      </c>
      <c r="Q112" s="7">
        <f>SUM(B112:P112)</f>
        <v>15</v>
      </c>
    </row>
    <row r="113" spans="1:17" hidden="1">
      <c r="A113" s="7" t="s">
        <v>33</v>
      </c>
      <c r="B113" s="24">
        <f>B112^2</f>
        <v>4</v>
      </c>
      <c r="C113" s="24">
        <f t="shared" ref="C113:P113" si="8">C112^2</f>
        <v>16</v>
      </c>
      <c r="D113" s="24">
        <f t="shared" si="8"/>
        <v>81</v>
      </c>
      <c r="E113" s="24">
        <f t="shared" si="8"/>
        <v>0</v>
      </c>
      <c r="F113" s="24">
        <f t="shared" si="8"/>
        <v>0</v>
      </c>
      <c r="G113" s="24">
        <f t="shared" si="8"/>
        <v>0</v>
      </c>
      <c r="H113" s="24">
        <f t="shared" si="8"/>
        <v>0</v>
      </c>
      <c r="I113" s="24">
        <f t="shared" si="8"/>
        <v>0</v>
      </c>
      <c r="J113" s="24">
        <f t="shared" si="8"/>
        <v>0</v>
      </c>
      <c r="K113" s="24">
        <f t="shared" si="8"/>
        <v>0</v>
      </c>
      <c r="L113" s="24">
        <f t="shared" si="8"/>
        <v>0</v>
      </c>
      <c r="M113" s="24">
        <f t="shared" si="8"/>
        <v>0</v>
      </c>
      <c r="N113" s="24">
        <f t="shared" si="8"/>
        <v>0</v>
      </c>
      <c r="O113" s="24">
        <f t="shared" si="8"/>
        <v>0</v>
      </c>
      <c r="P113" s="24">
        <f t="shared" si="8"/>
        <v>0</v>
      </c>
      <c r="Q113" s="7">
        <f>SUM(B113:P113)</f>
        <v>101</v>
      </c>
    </row>
    <row r="114" spans="1:17" hidden="1"/>
    <row r="115" spans="1:17" hidden="1">
      <c r="A115" s="2" t="s">
        <v>36</v>
      </c>
      <c r="B115" s="2">
        <f>COUNT(B6:P6)</f>
        <v>3</v>
      </c>
    </row>
    <row r="116" spans="1:17" hidden="1">
      <c r="A116" s="2" t="s">
        <v>35</v>
      </c>
      <c r="B116" s="2">
        <f>((B115-1)*((Q113*B115)-Q112^2))/((B115*R107)-S107)</f>
        <v>7.8</v>
      </c>
    </row>
    <row r="117" spans="1:17" hidden="1"/>
    <row r="118" spans="1:17">
      <c r="A118" s="26" t="s">
        <v>43</v>
      </c>
    </row>
  </sheetData>
  <sheetProtection sheet="1" objects="1" scenarios="1"/>
  <customSheetViews>
    <customSheetView guid="{B1179862-73C9-11D2-A2EC-444553540000}" scale="90" showGridLines="0" showRuler="0">
      <selection activeCell="K2" sqref="K2"/>
      <pageMargins left="0.42" right="0.37" top="0.66600000000000004" bottom="0.66600000000000004" header="0.4921259845" footer="0.4921259845"/>
      <printOptions headings="1" gridLines="1"/>
      <pageSetup paperSize="9" orientation="portrait" horizontalDpi="360" verticalDpi="0" copies="0" r:id="rId1"/>
      <headerFooter alignWithMargins="0">
        <oddHeader>&amp;L&amp;F&amp;C&amp;N&amp;R&amp;A</oddHeader>
      </headerFooter>
    </customSheetView>
  </customSheetViews>
  <mergeCells count="1">
    <mergeCell ref="D1:O1"/>
  </mergeCells>
  <phoneticPr fontId="0" type="noConversion"/>
  <printOptions headings="1" gridLines="1"/>
  <pageMargins left="0.42" right="0.37" top="0.66600000000000004" bottom="0.66600000000000004" header="0.4921259845" footer="0.4921259845"/>
  <pageSetup paperSize="9" orientation="portrait" horizontalDpi="360" verticalDpi="0" copies="0" r:id="rId2"/>
  <headerFooter alignWithMargins="0">
    <oddHeader>&amp;L&amp;F&amp;C&amp;N&amp;R&amp;A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>
    <tabColor theme="3" tint="0.59999389629810485"/>
  </sheetPr>
  <dimension ref="A1:I21"/>
  <sheetViews>
    <sheetView showGridLines="0" zoomScale="90" workbookViewId="0">
      <selection activeCell="J15" sqref="J15"/>
    </sheetView>
  </sheetViews>
  <sheetFormatPr baseColWidth="10" defaultColWidth="9.796875" defaultRowHeight="13.2"/>
  <cols>
    <col min="1" max="2" width="9.796875" style="2"/>
    <col min="3" max="3" width="4.5" style="2" customWidth="1"/>
    <col min="4" max="4" width="5.8984375" style="2" customWidth="1"/>
    <col min="5" max="5" width="9.796875" style="2"/>
    <col min="6" max="6" width="6.796875" style="2" customWidth="1"/>
    <col min="7" max="7" width="9.09765625" style="2" customWidth="1"/>
    <col min="8" max="16384" width="9.796875" style="2"/>
  </cols>
  <sheetData>
    <row r="1" spans="1:9" ht="19.8" customHeight="1">
      <c r="B1" s="4"/>
      <c r="C1" s="62" t="s">
        <v>80</v>
      </c>
      <c r="D1" s="62"/>
      <c r="E1" s="62"/>
      <c r="F1" s="62"/>
      <c r="G1" s="4"/>
      <c r="H1" s="4"/>
      <c r="I1" s="4"/>
    </row>
    <row r="2" spans="1:9" ht="9.75" customHeight="1">
      <c r="A2" s="4"/>
      <c r="B2" s="4"/>
      <c r="C2" s="4"/>
      <c r="D2" s="4"/>
      <c r="E2" s="4"/>
      <c r="F2" s="4"/>
      <c r="G2" s="4"/>
      <c r="H2" s="4"/>
      <c r="I2" s="4"/>
    </row>
    <row r="3" spans="1:9">
      <c r="A3" s="3" t="s">
        <v>37</v>
      </c>
      <c r="B3" s="4"/>
      <c r="C3" s="5" t="s">
        <v>35</v>
      </c>
      <c r="D3" s="6">
        <f>données!B116</f>
        <v>7.8</v>
      </c>
      <c r="E3" s="4"/>
      <c r="F3" s="4"/>
      <c r="G3" s="4"/>
      <c r="H3" s="4"/>
      <c r="I3" s="4"/>
    </row>
    <row r="4" spans="1:9" ht="6.75" customHeight="1">
      <c r="A4" s="4"/>
      <c r="B4" s="4"/>
      <c r="C4" s="4"/>
      <c r="D4" s="4"/>
      <c r="E4" s="4"/>
      <c r="F4" s="4"/>
      <c r="G4" s="4"/>
      <c r="H4" s="4"/>
      <c r="I4" s="4"/>
    </row>
    <row r="5" spans="1:9" ht="12" customHeight="1">
      <c r="A5" s="3"/>
      <c r="B5" s="4"/>
      <c r="C5" s="4"/>
      <c r="D5" s="4"/>
      <c r="E5" s="4"/>
      <c r="F5" s="4"/>
      <c r="G5" s="4"/>
      <c r="H5" s="4"/>
      <c r="I5" s="4"/>
    </row>
    <row r="6" spans="1:9" ht="12" customHeight="1">
      <c r="A6" s="4"/>
      <c r="B6" s="4"/>
      <c r="C6" s="4"/>
      <c r="D6" s="4"/>
      <c r="E6" s="4"/>
      <c r="F6" s="4"/>
      <c r="G6" s="4"/>
      <c r="H6" s="4"/>
      <c r="I6" s="4"/>
    </row>
    <row r="7" spans="1:9" ht="3.75" customHeight="1">
      <c r="A7" s="4"/>
      <c r="B7" s="4"/>
      <c r="C7" s="4"/>
      <c r="D7" s="4"/>
      <c r="E7" s="4"/>
      <c r="F7" s="4"/>
      <c r="G7" s="4"/>
      <c r="H7" s="4"/>
      <c r="I7" s="4"/>
    </row>
    <row r="8" spans="1:9">
      <c r="A8" s="3" t="s">
        <v>1</v>
      </c>
      <c r="B8" s="4"/>
      <c r="C8" s="4"/>
      <c r="D8" s="4"/>
      <c r="E8" s="4"/>
      <c r="F8" s="4"/>
      <c r="G8" s="4"/>
      <c r="H8" s="4"/>
      <c r="I8" s="4"/>
    </row>
    <row r="9" spans="1:9" ht="15.75" customHeight="1">
      <c r="A9" s="4"/>
      <c r="B9" s="4"/>
      <c r="C9" s="3" t="s">
        <v>2</v>
      </c>
      <c r="D9" s="3">
        <f>(données!B115-1)</f>
        <v>2</v>
      </c>
      <c r="E9" s="4"/>
      <c r="F9" s="4"/>
      <c r="G9" s="4"/>
      <c r="H9" s="4"/>
      <c r="I9" s="4"/>
    </row>
    <row r="10" spans="1:9" ht="4.5" customHeight="1">
      <c r="A10" s="4"/>
      <c r="B10" s="4"/>
      <c r="C10" s="4"/>
      <c r="D10" s="4"/>
      <c r="E10" s="4"/>
      <c r="F10" s="4"/>
      <c r="G10" s="4"/>
      <c r="H10" s="4"/>
      <c r="I10" s="4"/>
    </row>
    <row r="11" spans="1:9" ht="18.75" customHeight="1">
      <c r="A11" s="3" t="s">
        <v>38</v>
      </c>
      <c r="B11" s="4"/>
      <c r="C11" s="4"/>
      <c r="D11" s="4"/>
      <c r="E11" s="3" t="s">
        <v>39</v>
      </c>
      <c r="G11" s="4"/>
      <c r="H11" s="4"/>
      <c r="I11" s="4"/>
    </row>
    <row r="12" spans="1:9" ht="12.75" customHeight="1">
      <c r="A12" s="4"/>
      <c r="B12" s="4"/>
      <c r="C12" s="4"/>
      <c r="D12" s="4"/>
      <c r="E12" s="3" t="s">
        <v>40</v>
      </c>
      <c r="G12" s="4"/>
      <c r="H12" s="4"/>
      <c r="I12" s="4"/>
    </row>
    <row r="13" spans="1:9" ht="5.0999999999999996" customHeight="1">
      <c r="A13" s="4"/>
      <c r="B13" s="4"/>
      <c r="C13" s="4"/>
      <c r="D13" s="4"/>
      <c r="E13" s="4"/>
      <c r="F13" s="4"/>
      <c r="G13" s="4"/>
      <c r="H13" s="4"/>
      <c r="I13" s="4"/>
    </row>
    <row r="14" spans="1:9" ht="15" customHeight="1">
      <c r="B14" s="4"/>
      <c r="C14" s="4"/>
      <c r="D14" s="4"/>
      <c r="E14" s="4"/>
      <c r="F14" s="5" t="s">
        <v>3</v>
      </c>
      <c r="G14" s="64">
        <v>0.05</v>
      </c>
      <c r="H14" s="4"/>
      <c r="I14" s="4"/>
    </row>
    <row r="15" spans="1:9">
      <c r="A15" s="4"/>
      <c r="B15" s="4"/>
      <c r="C15" s="4"/>
      <c r="D15" s="4"/>
      <c r="E15" s="4"/>
      <c r="F15" s="5" t="s">
        <v>4</v>
      </c>
      <c r="G15" s="4">
        <f>D9</f>
        <v>2</v>
      </c>
      <c r="H15" s="4"/>
      <c r="I15" s="4"/>
    </row>
    <row r="16" spans="1:9" ht="15.75" customHeight="1">
      <c r="A16" s="3" t="s">
        <v>5</v>
      </c>
      <c r="B16" s="4"/>
      <c r="C16" s="4"/>
      <c r="D16" s="4"/>
      <c r="E16" s="5" t="s">
        <v>6</v>
      </c>
      <c r="F16" s="4"/>
      <c r="G16" s="6">
        <f>CHIINV(G14,D9)</f>
        <v>5.9914645471914136</v>
      </c>
      <c r="H16" s="4"/>
      <c r="I16" s="4"/>
    </row>
    <row r="17" spans="1:9">
      <c r="A17" s="3" t="s">
        <v>7</v>
      </c>
      <c r="B17" s="4"/>
      <c r="C17" s="4"/>
      <c r="D17" s="4"/>
      <c r="E17" s="4"/>
      <c r="F17" s="4"/>
      <c r="G17" s="4" t="str">
        <f>IF((D3)&lt;(G16),"0------o------*********","0---------******o******")</f>
        <v>0---------******o******</v>
      </c>
      <c r="H17" s="4"/>
      <c r="I17" s="4"/>
    </row>
    <row r="18" spans="1:9" ht="5.25" customHeight="1">
      <c r="A18" s="4"/>
      <c r="B18" s="4"/>
      <c r="C18" s="4"/>
      <c r="D18" s="4"/>
      <c r="E18" s="4"/>
      <c r="F18" s="4"/>
      <c r="G18" s="4"/>
      <c r="H18" s="4"/>
      <c r="I18" s="4"/>
    </row>
    <row r="19" spans="1:9" ht="15.75" customHeight="1">
      <c r="A19" s="4"/>
      <c r="B19" s="4"/>
      <c r="C19" s="4"/>
      <c r="D19" s="27" t="s">
        <v>8</v>
      </c>
      <c r="E19" s="28"/>
      <c r="F19" s="29" t="str">
        <f>IF((D3)&lt;(G16),"on ne rejette pas l'hyp. d'égalité des probabilités","on rejette l'hyp. d'égalité des probabilités")</f>
        <v>on rejette l'hyp. d'égalité des probabilités</v>
      </c>
      <c r="G19" s="28"/>
      <c r="H19" s="29"/>
      <c r="I19" s="30"/>
    </row>
    <row r="20" spans="1:9">
      <c r="A20" s="4"/>
      <c r="B20" s="4"/>
      <c r="C20" s="4"/>
      <c r="D20" s="31"/>
      <c r="E20" s="32"/>
      <c r="F20" s="32"/>
      <c r="G20" s="33" t="s">
        <v>9</v>
      </c>
      <c r="H20" s="34">
        <f>G14</f>
        <v>0.05</v>
      </c>
      <c r="I20" s="35"/>
    </row>
    <row r="21" spans="1:9">
      <c r="A21" s="3" t="s">
        <v>10</v>
      </c>
      <c r="B21" s="4"/>
      <c r="C21" s="4"/>
      <c r="D21" s="4"/>
      <c r="E21" s="4"/>
      <c r="F21" s="3" t="s">
        <v>11</v>
      </c>
      <c r="G21" s="18">
        <f>CHIDIST(D3,D9)</f>
        <v>2.0241911446648806E-2</v>
      </c>
      <c r="H21" s="4"/>
      <c r="I21" s="4"/>
    </row>
  </sheetData>
  <customSheetViews>
    <customSheetView guid="{B1179862-73C9-11D2-A2EC-444553540000}" scale="90" showGridLines="0" showRuler="0">
      <selection activeCell="D3" sqref="D3"/>
      <pageMargins left="0.8" right="0.53" top="0.66600000000000004" bottom="0.66600000000000004" header="0.4921259845" footer="0.4921259845"/>
      <printOptions headings="1" gridLines="1"/>
      <pageSetup paperSize="9" orientation="portrait" horizontalDpi="360" verticalDpi="0" copies="0" r:id="rId1"/>
      <headerFooter alignWithMargins="0">
        <oddHeader>&amp;L&amp;F&amp;C&amp;N&amp;R&amp;A</oddHeader>
      </headerFooter>
    </customSheetView>
  </customSheetViews>
  <mergeCells count="1">
    <mergeCell ref="C1:F1"/>
  </mergeCells>
  <phoneticPr fontId="0" type="noConversion"/>
  <printOptions headings="1" gridLines="1"/>
  <pageMargins left="0.8" right="0.53" top="0.66600000000000004" bottom="0.66600000000000004" header="0.4921259845" footer="0.4921259845"/>
  <pageSetup paperSize="9" orientation="portrait" horizontalDpi="360" verticalDpi="0" copies="0" r:id="rId2"/>
  <headerFooter alignWithMargins="0">
    <oddHeader>&amp;L&amp;F&amp;C&amp;N&amp;R&amp;A</oddHead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FFFF"/>
  </sheetPr>
  <dimension ref="A2:N123"/>
  <sheetViews>
    <sheetView zoomScale="85" zoomScaleNormal="85" workbookViewId="0">
      <selection activeCell="D2" sqref="D2:G2"/>
    </sheetView>
  </sheetViews>
  <sheetFormatPr baseColWidth="10" defaultRowHeight="15.6"/>
  <cols>
    <col min="1" max="1" width="5.5" style="43" customWidth="1"/>
    <col min="2" max="2" width="5.09765625" style="43" customWidth="1"/>
    <col min="3" max="7" width="10.8984375" style="43" customWidth="1"/>
    <col min="8" max="9" width="11.19921875" style="44"/>
    <col min="10" max="10" width="12.5" style="44" customWidth="1"/>
    <col min="11" max="11" width="6.69921875" style="44" customWidth="1"/>
    <col min="12" max="16384" width="11.19921875" style="44"/>
  </cols>
  <sheetData>
    <row r="2" spans="1:7" ht="22.2" customHeight="1">
      <c r="B2" s="44"/>
      <c r="C2" s="44"/>
      <c r="D2" s="61" t="s">
        <v>127</v>
      </c>
      <c r="E2" s="61"/>
      <c r="F2" s="61"/>
      <c r="G2" s="61"/>
    </row>
    <row r="4" spans="1:7">
      <c r="A4" s="45" t="s">
        <v>107</v>
      </c>
    </row>
    <row r="5" spans="1:7">
      <c r="B5" s="46" t="s">
        <v>108</v>
      </c>
    </row>
    <row r="6" spans="1:7">
      <c r="B6" s="46" t="s">
        <v>110</v>
      </c>
    </row>
    <row r="7" spans="1:7">
      <c r="B7" s="46" t="s">
        <v>109</v>
      </c>
    </row>
    <row r="8" spans="1:7">
      <c r="B8" s="46" t="s">
        <v>111</v>
      </c>
    </row>
    <row r="9" spans="1:7">
      <c r="B9" s="46" t="s">
        <v>112</v>
      </c>
    </row>
    <row r="11" spans="1:7">
      <c r="A11" s="45" t="s">
        <v>114</v>
      </c>
    </row>
    <row r="12" spans="1:7">
      <c r="B12" s="46"/>
    </row>
    <row r="13" spans="1:7">
      <c r="B13" s="46" t="s">
        <v>113</v>
      </c>
    </row>
    <row r="14" spans="1:7">
      <c r="B14" s="46" t="s">
        <v>115</v>
      </c>
    </row>
    <row r="16" spans="1:7">
      <c r="B16" s="46"/>
      <c r="C16" s="46" t="s">
        <v>49</v>
      </c>
      <c r="D16" s="47" t="s">
        <v>46</v>
      </c>
      <c r="E16" s="47" t="s">
        <v>47</v>
      </c>
      <c r="F16" s="47" t="s">
        <v>48</v>
      </c>
    </row>
    <row r="17" spans="2:6">
      <c r="B17" s="46"/>
      <c r="C17" s="46" t="s">
        <v>52</v>
      </c>
      <c r="D17" s="48">
        <v>0</v>
      </c>
      <c r="E17" s="48">
        <v>1</v>
      </c>
      <c r="F17" s="48">
        <v>1</v>
      </c>
    </row>
    <row r="18" spans="2:6">
      <c r="B18" s="46"/>
      <c r="C18" s="46" t="s">
        <v>53</v>
      </c>
      <c r="D18" s="48">
        <v>0</v>
      </c>
      <c r="E18" s="48">
        <v>1</v>
      </c>
      <c r="F18" s="48">
        <v>1</v>
      </c>
    </row>
    <row r="19" spans="2:6">
      <c r="B19" s="46"/>
      <c r="C19" s="46" t="s">
        <v>54</v>
      </c>
      <c r="D19" s="48">
        <v>1</v>
      </c>
      <c r="E19" s="48">
        <v>0</v>
      </c>
      <c r="F19" s="48">
        <v>1</v>
      </c>
    </row>
    <row r="20" spans="2:6">
      <c r="B20" s="46"/>
      <c r="C20" s="46" t="s">
        <v>55</v>
      </c>
      <c r="D20" s="48">
        <v>0</v>
      </c>
      <c r="E20" s="48">
        <v>0</v>
      </c>
      <c r="F20" s="48">
        <v>0</v>
      </c>
    </row>
    <row r="21" spans="2:6">
      <c r="B21" s="46"/>
      <c r="C21" s="46" t="s">
        <v>56</v>
      </c>
      <c r="D21" s="48">
        <v>0</v>
      </c>
      <c r="E21" s="48">
        <v>0</v>
      </c>
      <c r="F21" s="48">
        <v>1</v>
      </c>
    </row>
    <row r="22" spans="2:6">
      <c r="B22" s="46"/>
      <c r="C22" s="46" t="s">
        <v>57</v>
      </c>
      <c r="D22" s="48">
        <v>0</v>
      </c>
      <c r="E22" s="48">
        <v>1</v>
      </c>
      <c r="F22" s="48">
        <v>1</v>
      </c>
    </row>
    <row r="23" spans="2:6">
      <c r="B23" s="46"/>
      <c r="C23" s="46" t="s">
        <v>58</v>
      </c>
      <c r="D23" s="48">
        <v>1</v>
      </c>
      <c r="E23" s="48">
        <v>0</v>
      </c>
      <c r="F23" s="48">
        <v>1</v>
      </c>
    </row>
    <row r="24" spans="2:6">
      <c r="B24" s="46"/>
      <c r="C24" s="46" t="s">
        <v>59</v>
      </c>
      <c r="D24" s="48">
        <v>0</v>
      </c>
      <c r="E24" s="48">
        <v>0</v>
      </c>
      <c r="F24" s="48">
        <v>1</v>
      </c>
    </row>
    <row r="25" spans="2:6">
      <c r="B25" s="46"/>
      <c r="C25" s="46" t="s">
        <v>60</v>
      </c>
      <c r="D25" s="48">
        <v>0</v>
      </c>
      <c r="E25" s="48">
        <v>0</v>
      </c>
      <c r="F25" s="48">
        <v>0</v>
      </c>
    </row>
    <row r="26" spans="2:6">
      <c r="B26" s="46"/>
      <c r="C26" s="46" t="s">
        <v>61</v>
      </c>
      <c r="D26" s="48">
        <v>0</v>
      </c>
      <c r="E26" s="48">
        <v>0</v>
      </c>
      <c r="F26" s="48">
        <v>1</v>
      </c>
    </row>
    <row r="27" spans="2:6">
      <c r="B27" s="46"/>
      <c r="C27" s="46" t="s">
        <v>62</v>
      </c>
      <c r="D27" s="48">
        <v>0</v>
      </c>
      <c r="E27" s="48">
        <v>1</v>
      </c>
      <c r="F27" s="48">
        <v>0</v>
      </c>
    </row>
    <row r="28" spans="2:6">
      <c r="B28" s="46"/>
      <c r="C28" s="46" t="s">
        <v>63</v>
      </c>
      <c r="D28" s="48">
        <v>0</v>
      </c>
      <c r="E28" s="48">
        <v>0</v>
      </c>
      <c r="F28" s="48">
        <v>1</v>
      </c>
    </row>
    <row r="29" spans="2:6">
      <c r="B29" s="46"/>
    </row>
    <row r="30" spans="2:6">
      <c r="B30" s="46"/>
    </row>
    <row r="31" spans="2:6">
      <c r="B31" s="46" t="s">
        <v>119</v>
      </c>
    </row>
    <row r="32" spans="2:6">
      <c r="B32" s="46"/>
    </row>
    <row r="33" spans="1:14" ht="16.2">
      <c r="B33" s="46"/>
      <c r="C33" s="55" t="s">
        <v>118</v>
      </c>
      <c r="D33" s="58"/>
      <c r="E33" s="57"/>
      <c r="F33" s="57"/>
      <c r="G33" s="57"/>
      <c r="H33" s="56"/>
    </row>
    <row r="34" spans="1:14" ht="16.2">
      <c r="B34" s="46"/>
      <c r="C34" s="55" t="s">
        <v>116</v>
      </c>
      <c r="D34" s="58"/>
      <c r="E34" s="57"/>
      <c r="F34" s="57"/>
      <c r="G34" s="57"/>
      <c r="H34" s="56"/>
    </row>
    <row r="35" spans="1:14" ht="16.2">
      <c r="B35" s="46"/>
      <c r="C35" s="58"/>
      <c r="D35" s="58"/>
      <c r="E35" s="57"/>
      <c r="F35" s="57"/>
      <c r="G35" s="57"/>
      <c r="H35" s="56"/>
    </row>
    <row r="36" spans="1:14" ht="16.2">
      <c r="B36" s="46"/>
      <c r="C36" s="59"/>
      <c r="D36" s="59" t="s">
        <v>105</v>
      </c>
      <c r="E36" s="57"/>
      <c r="F36" s="57"/>
      <c r="G36" s="57"/>
      <c r="H36" s="56"/>
    </row>
    <row r="37" spans="1:14" ht="16.2">
      <c r="B37" s="46"/>
      <c r="C37" s="59"/>
      <c r="D37" s="59"/>
      <c r="E37" s="57"/>
      <c r="F37" s="57"/>
      <c r="G37" s="57"/>
      <c r="H37" s="56"/>
    </row>
    <row r="38" spans="1:14" ht="16.2">
      <c r="B38" s="46"/>
      <c r="C38" s="59" t="s">
        <v>117</v>
      </c>
      <c r="D38" s="59"/>
      <c r="E38" s="57"/>
      <c r="F38" s="57"/>
      <c r="G38" s="57"/>
      <c r="H38" s="56"/>
    </row>
    <row r="39" spans="1:14" ht="16.2">
      <c r="C39" s="59" t="s">
        <v>106</v>
      </c>
      <c r="D39" s="59"/>
      <c r="E39" s="57"/>
      <c r="F39" s="57"/>
      <c r="G39" s="57"/>
      <c r="H39" s="56"/>
    </row>
    <row r="40" spans="1:14">
      <c r="C40" s="57"/>
      <c r="D40" s="57"/>
      <c r="E40" s="57"/>
      <c r="F40" s="57"/>
      <c r="G40" s="57"/>
      <c r="H40" s="56"/>
    </row>
    <row r="42" spans="1:14">
      <c r="B42" s="46" t="s">
        <v>120</v>
      </c>
    </row>
    <row r="43" spans="1:14">
      <c r="C43" s="43" t="s">
        <v>45</v>
      </c>
    </row>
    <row r="45" spans="1:14">
      <c r="A45" s="45" t="s">
        <v>121</v>
      </c>
    </row>
    <row r="46" spans="1:14">
      <c r="A46" s="46"/>
    </row>
    <row r="47" spans="1:14">
      <c r="A47" s="46"/>
      <c r="B47" s="46" t="s">
        <v>125</v>
      </c>
      <c r="L47" s="47" t="s">
        <v>50</v>
      </c>
      <c r="M47" s="47" t="s">
        <v>51</v>
      </c>
      <c r="N47" s="47" t="s">
        <v>49</v>
      </c>
    </row>
    <row r="48" spans="1:14">
      <c r="A48" s="46"/>
      <c r="L48" s="49">
        <v>0</v>
      </c>
      <c r="M48" s="50" t="s">
        <v>46</v>
      </c>
      <c r="N48" s="50" t="s">
        <v>52</v>
      </c>
    </row>
    <row r="49" spans="1:14">
      <c r="A49" s="46"/>
      <c r="B49" s="46" t="s">
        <v>122</v>
      </c>
      <c r="L49" s="51">
        <v>0</v>
      </c>
      <c r="M49" s="52" t="s">
        <v>46</v>
      </c>
      <c r="N49" s="52" t="s">
        <v>53</v>
      </c>
    </row>
    <row r="50" spans="1:14">
      <c r="A50" s="46"/>
      <c r="L50" s="51">
        <v>1</v>
      </c>
      <c r="M50" s="52" t="s">
        <v>46</v>
      </c>
      <c r="N50" s="52" t="s">
        <v>54</v>
      </c>
    </row>
    <row r="51" spans="1:14" ht="16.2">
      <c r="A51" s="46"/>
      <c r="C51" s="55" t="s">
        <v>83</v>
      </c>
      <c r="D51" s="58"/>
      <c r="E51" s="56"/>
      <c r="F51" s="57"/>
      <c r="G51" s="57"/>
      <c r="H51" s="56"/>
      <c r="I51" s="56"/>
      <c r="J51" s="56"/>
      <c r="L51" s="51">
        <v>0</v>
      </c>
      <c r="M51" s="52" t="s">
        <v>46</v>
      </c>
      <c r="N51" s="52" t="s">
        <v>55</v>
      </c>
    </row>
    <row r="52" spans="1:14" ht="16.2">
      <c r="A52" s="46"/>
      <c r="C52" s="55" t="s">
        <v>84</v>
      </c>
      <c r="D52" s="58"/>
      <c r="E52" s="56"/>
      <c r="F52" s="57"/>
      <c r="G52" s="57"/>
      <c r="H52" s="56"/>
      <c r="I52" s="56"/>
      <c r="J52" s="56"/>
      <c r="L52" s="51">
        <v>0</v>
      </c>
      <c r="M52" s="52" t="s">
        <v>46</v>
      </c>
      <c r="N52" s="52" t="s">
        <v>56</v>
      </c>
    </row>
    <row r="53" spans="1:14" ht="16.2">
      <c r="A53" s="46"/>
      <c r="C53" s="58"/>
      <c r="D53" s="58"/>
      <c r="E53" s="56"/>
      <c r="F53" s="57"/>
      <c r="G53" s="57"/>
      <c r="H53" s="56"/>
      <c r="I53" s="56"/>
      <c r="J53" s="56"/>
      <c r="L53" s="51">
        <v>0</v>
      </c>
      <c r="M53" s="52" t="s">
        <v>46</v>
      </c>
      <c r="N53" s="52" t="s">
        <v>57</v>
      </c>
    </row>
    <row r="54" spans="1:14" ht="16.2">
      <c r="A54" s="46"/>
      <c r="C54" s="59"/>
      <c r="D54" s="59" t="s">
        <v>85</v>
      </c>
      <c r="E54" s="60"/>
      <c r="F54" s="57"/>
      <c r="G54" s="57"/>
      <c r="H54" s="56"/>
      <c r="I54" s="56"/>
      <c r="J54" s="56"/>
      <c r="L54" s="51">
        <v>1</v>
      </c>
      <c r="M54" s="52" t="s">
        <v>46</v>
      </c>
      <c r="N54" s="52" t="s">
        <v>58</v>
      </c>
    </row>
    <row r="55" spans="1:14" ht="16.2">
      <c r="C55" s="59"/>
      <c r="D55" s="59"/>
      <c r="E55" s="60"/>
      <c r="F55" s="57"/>
      <c r="G55" s="57"/>
      <c r="H55" s="56"/>
      <c r="I55" s="56"/>
      <c r="J55" s="56"/>
      <c r="L55" s="51">
        <v>0</v>
      </c>
      <c r="M55" s="52" t="s">
        <v>46</v>
      </c>
      <c r="N55" s="52" t="s">
        <v>59</v>
      </c>
    </row>
    <row r="56" spans="1:14" ht="16.2">
      <c r="C56" s="59" t="s">
        <v>86</v>
      </c>
      <c r="D56" s="59"/>
      <c r="E56" s="60"/>
      <c r="F56" s="57"/>
      <c r="G56" s="57"/>
      <c r="H56" s="56"/>
      <c r="I56" s="56"/>
      <c r="J56" s="56"/>
      <c r="L56" s="51">
        <v>0</v>
      </c>
      <c r="M56" s="52" t="s">
        <v>46</v>
      </c>
      <c r="N56" s="52" t="s">
        <v>60</v>
      </c>
    </row>
    <row r="57" spans="1:14" ht="16.2">
      <c r="B57" s="45"/>
      <c r="C57" s="59" t="s">
        <v>87</v>
      </c>
      <c r="D57" s="59"/>
      <c r="E57" s="60"/>
      <c r="F57" s="57"/>
      <c r="G57" s="57"/>
      <c r="H57" s="56"/>
      <c r="I57" s="56"/>
      <c r="J57" s="56"/>
      <c r="L57" s="51">
        <v>0</v>
      </c>
      <c r="M57" s="52" t="s">
        <v>46</v>
      </c>
      <c r="N57" s="52" t="s">
        <v>61</v>
      </c>
    </row>
    <row r="58" spans="1:14" ht="16.2">
      <c r="C58" s="59" t="s">
        <v>88</v>
      </c>
      <c r="D58" s="59"/>
      <c r="E58" s="60"/>
      <c r="F58" s="57"/>
      <c r="G58" s="57"/>
      <c r="H58" s="56"/>
      <c r="I58" s="56"/>
      <c r="J58" s="56"/>
      <c r="L58" s="51">
        <v>0</v>
      </c>
      <c r="M58" s="52" t="s">
        <v>46</v>
      </c>
      <c r="N58" s="52" t="s">
        <v>62</v>
      </c>
    </row>
    <row r="59" spans="1:14" ht="16.2">
      <c r="C59" s="59" t="s">
        <v>89</v>
      </c>
      <c r="D59" s="59"/>
      <c r="E59" s="60"/>
      <c r="F59" s="57"/>
      <c r="G59" s="57"/>
      <c r="H59" s="56"/>
      <c r="I59" s="56"/>
      <c r="J59" s="56"/>
      <c r="L59" s="51">
        <v>0</v>
      </c>
      <c r="M59" s="52" t="s">
        <v>46</v>
      </c>
      <c r="N59" s="52" t="s">
        <v>63</v>
      </c>
    </row>
    <row r="60" spans="1:14" ht="16.2">
      <c r="C60" s="59" t="s">
        <v>90</v>
      </c>
      <c r="D60" s="59"/>
      <c r="E60" s="60"/>
      <c r="F60" s="57"/>
      <c r="G60" s="57"/>
      <c r="H60" s="56"/>
      <c r="I60" s="56"/>
      <c r="J60" s="56"/>
      <c r="L60" s="51">
        <v>1</v>
      </c>
      <c r="M60" s="52" t="s">
        <v>47</v>
      </c>
      <c r="N60" s="52" t="s">
        <v>52</v>
      </c>
    </row>
    <row r="61" spans="1:14" ht="16.2">
      <c r="C61" s="59" t="s">
        <v>91</v>
      </c>
      <c r="D61" s="59"/>
      <c r="E61" s="60"/>
      <c r="F61" s="57"/>
      <c r="G61" s="57"/>
      <c r="H61" s="56"/>
      <c r="I61" s="56"/>
      <c r="J61" s="56"/>
      <c r="L61" s="51">
        <v>1</v>
      </c>
      <c r="M61" s="52" t="s">
        <v>47</v>
      </c>
      <c r="N61" s="52" t="s">
        <v>53</v>
      </c>
    </row>
    <row r="62" spans="1:14" ht="16.2">
      <c r="C62" s="59"/>
      <c r="D62" s="59"/>
      <c r="E62" s="60"/>
      <c r="F62" s="57"/>
      <c r="G62" s="57"/>
      <c r="H62" s="56"/>
      <c r="I62" s="56"/>
      <c r="J62" s="56"/>
      <c r="L62" s="51">
        <v>0</v>
      </c>
      <c r="M62" s="52" t="s">
        <v>47</v>
      </c>
      <c r="N62" s="52" t="s">
        <v>54</v>
      </c>
    </row>
    <row r="63" spans="1:14" ht="16.2">
      <c r="C63" s="59" t="s">
        <v>92</v>
      </c>
      <c r="D63" s="59"/>
      <c r="E63" s="60"/>
      <c r="F63" s="57"/>
      <c r="G63" s="57"/>
      <c r="H63" s="56"/>
      <c r="I63" s="56"/>
      <c r="J63" s="56"/>
      <c r="L63" s="51">
        <v>0</v>
      </c>
      <c r="M63" s="52" t="s">
        <v>47</v>
      </c>
      <c r="N63" s="52" t="s">
        <v>55</v>
      </c>
    </row>
    <row r="64" spans="1:14" ht="16.2">
      <c r="C64" s="59"/>
      <c r="D64" s="59"/>
      <c r="E64" s="60"/>
      <c r="F64" s="57"/>
      <c r="G64" s="57"/>
      <c r="H64" s="56"/>
      <c r="I64" s="56"/>
      <c r="J64" s="56"/>
      <c r="L64" s="51">
        <v>0</v>
      </c>
      <c r="M64" s="52" t="s">
        <v>47</v>
      </c>
      <c r="N64" s="52" t="s">
        <v>56</v>
      </c>
    </row>
    <row r="65" spans="1:14" ht="16.2">
      <c r="C65" s="59" t="s">
        <v>93</v>
      </c>
      <c r="D65" s="59"/>
      <c r="E65" s="60"/>
      <c r="F65" s="57"/>
      <c r="G65" s="57"/>
      <c r="H65" s="56"/>
      <c r="I65" s="56"/>
      <c r="J65" s="56"/>
      <c r="L65" s="51">
        <v>1</v>
      </c>
      <c r="M65" s="52" t="s">
        <v>47</v>
      </c>
      <c r="N65" s="52" t="s">
        <v>57</v>
      </c>
    </row>
    <row r="66" spans="1:14" ht="16.2">
      <c r="C66" s="59" t="s">
        <v>94</v>
      </c>
      <c r="D66" s="59"/>
      <c r="E66" s="60"/>
      <c r="F66" s="57"/>
      <c r="G66" s="57"/>
      <c r="H66" s="56"/>
      <c r="I66" s="56"/>
      <c r="J66" s="56"/>
      <c r="L66" s="51">
        <v>0</v>
      </c>
      <c r="M66" s="52" t="s">
        <v>47</v>
      </c>
      <c r="N66" s="52" t="s">
        <v>58</v>
      </c>
    </row>
    <row r="67" spans="1:14" ht="16.2">
      <c r="C67" s="59" t="s">
        <v>95</v>
      </c>
      <c r="D67" s="59"/>
      <c r="E67" s="60"/>
      <c r="F67" s="57"/>
      <c r="G67" s="57"/>
      <c r="H67" s="56"/>
      <c r="I67" s="56"/>
      <c r="J67" s="56"/>
      <c r="L67" s="51">
        <v>0</v>
      </c>
      <c r="M67" s="52" t="s">
        <v>47</v>
      </c>
      <c r="N67" s="52" t="s">
        <v>59</v>
      </c>
    </row>
    <row r="68" spans="1:14" ht="16.2">
      <c r="C68" s="59"/>
      <c r="D68" s="59"/>
      <c r="E68" s="60"/>
      <c r="F68" s="57"/>
      <c r="G68" s="57"/>
      <c r="H68" s="56"/>
      <c r="I68" s="56"/>
      <c r="J68" s="56"/>
      <c r="L68" s="51">
        <v>0</v>
      </c>
      <c r="M68" s="52" t="s">
        <v>47</v>
      </c>
      <c r="N68" s="52" t="s">
        <v>60</v>
      </c>
    </row>
    <row r="69" spans="1:14" ht="16.2">
      <c r="C69" s="59" t="s">
        <v>96</v>
      </c>
      <c r="D69" s="59"/>
      <c r="E69" s="60"/>
      <c r="F69" s="57"/>
      <c r="G69" s="57"/>
      <c r="H69" s="56"/>
      <c r="I69" s="56"/>
      <c r="J69" s="56"/>
      <c r="L69" s="51">
        <v>0</v>
      </c>
      <c r="M69" s="52" t="s">
        <v>47</v>
      </c>
      <c r="N69" s="52" t="s">
        <v>61</v>
      </c>
    </row>
    <row r="70" spans="1:14">
      <c r="C70" s="57"/>
      <c r="D70" s="57"/>
      <c r="E70" s="57"/>
      <c r="F70" s="57"/>
      <c r="G70" s="57"/>
      <c r="H70" s="56"/>
      <c r="I70" s="56"/>
      <c r="J70" s="56"/>
      <c r="L70" s="51">
        <v>1</v>
      </c>
      <c r="M70" s="52" t="s">
        <v>47</v>
      </c>
      <c r="N70" s="52" t="s">
        <v>62</v>
      </c>
    </row>
    <row r="71" spans="1:14">
      <c r="L71" s="51">
        <v>0</v>
      </c>
      <c r="M71" s="52" t="s">
        <v>47</v>
      </c>
      <c r="N71" s="52" t="s">
        <v>63</v>
      </c>
    </row>
    <row r="72" spans="1:14">
      <c r="A72" s="45" t="s">
        <v>123</v>
      </c>
      <c r="L72" s="51">
        <v>1</v>
      </c>
      <c r="M72" s="52" t="s">
        <v>48</v>
      </c>
      <c r="N72" s="52" t="s">
        <v>52</v>
      </c>
    </row>
    <row r="73" spans="1:14">
      <c r="L73" s="51">
        <v>1</v>
      </c>
      <c r="M73" s="52" t="s">
        <v>48</v>
      </c>
      <c r="N73" s="52" t="s">
        <v>53</v>
      </c>
    </row>
    <row r="74" spans="1:14">
      <c r="B74" s="46" t="s">
        <v>124</v>
      </c>
      <c r="L74" s="51">
        <v>1</v>
      </c>
      <c r="M74" s="52" t="s">
        <v>48</v>
      </c>
      <c r="N74" s="52" t="s">
        <v>54</v>
      </c>
    </row>
    <row r="75" spans="1:14">
      <c r="L75" s="51">
        <v>0</v>
      </c>
      <c r="M75" s="52" t="s">
        <v>48</v>
      </c>
      <c r="N75" s="52" t="s">
        <v>55</v>
      </c>
    </row>
    <row r="76" spans="1:14">
      <c r="B76" s="46" t="s">
        <v>126</v>
      </c>
      <c r="L76" s="51">
        <v>1</v>
      </c>
      <c r="M76" s="52" t="s">
        <v>48</v>
      </c>
      <c r="N76" s="52" t="s">
        <v>56</v>
      </c>
    </row>
    <row r="77" spans="1:14">
      <c r="L77" s="51">
        <v>1</v>
      </c>
      <c r="M77" s="52" t="s">
        <v>48</v>
      </c>
      <c r="N77" s="52" t="s">
        <v>57</v>
      </c>
    </row>
    <row r="78" spans="1:14" ht="16.2">
      <c r="C78" s="55" t="s">
        <v>98</v>
      </c>
      <c r="D78" s="56"/>
      <c r="E78" s="57"/>
      <c r="F78" s="57"/>
      <c r="G78" s="57"/>
      <c r="H78" s="56"/>
      <c r="I78" s="56"/>
      <c r="J78" s="56"/>
      <c r="L78" s="51">
        <v>1</v>
      </c>
      <c r="M78" s="52" t="s">
        <v>48</v>
      </c>
      <c r="N78" s="52" t="s">
        <v>58</v>
      </c>
    </row>
    <row r="79" spans="1:14" ht="16.2">
      <c r="C79" s="55" t="s">
        <v>99</v>
      </c>
      <c r="D79" s="56"/>
      <c r="E79" s="57"/>
      <c r="F79" s="57"/>
      <c r="G79" s="57"/>
      <c r="H79" s="56"/>
      <c r="I79" s="56"/>
      <c r="J79" s="56"/>
      <c r="L79" s="51">
        <v>1</v>
      </c>
      <c r="M79" s="52" t="s">
        <v>48</v>
      </c>
      <c r="N79" s="52" t="s">
        <v>59</v>
      </c>
    </row>
    <row r="80" spans="1:14" ht="16.2">
      <c r="C80" s="58"/>
      <c r="D80" s="56"/>
      <c r="E80" s="57"/>
      <c r="F80" s="57"/>
      <c r="G80" s="57"/>
      <c r="H80" s="56"/>
      <c r="I80" s="56"/>
      <c r="J80" s="56"/>
      <c r="L80" s="51">
        <v>0</v>
      </c>
      <c r="M80" s="52" t="s">
        <v>48</v>
      </c>
      <c r="N80" s="52" t="s">
        <v>60</v>
      </c>
    </row>
    <row r="81" spans="3:14" ht="16.2">
      <c r="C81" s="59"/>
      <c r="D81" s="59" t="s">
        <v>100</v>
      </c>
      <c r="E81" s="57"/>
      <c r="F81" s="57"/>
      <c r="G81" s="57"/>
      <c r="H81" s="56"/>
      <c r="I81" s="56"/>
      <c r="J81" s="56"/>
      <c r="L81" s="51">
        <v>1</v>
      </c>
      <c r="M81" s="52" t="s">
        <v>48</v>
      </c>
      <c r="N81" s="52" t="s">
        <v>61</v>
      </c>
    </row>
    <row r="82" spans="3:14" ht="16.2">
      <c r="C82" s="59"/>
      <c r="D82" s="59"/>
      <c r="E82" s="57"/>
      <c r="F82" s="57"/>
      <c r="G82" s="57"/>
      <c r="H82" s="56"/>
      <c r="I82" s="56"/>
      <c r="J82" s="56"/>
      <c r="L82" s="51">
        <v>0</v>
      </c>
      <c r="M82" s="52" t="s">
        <v>48</v>
      </c>
      <c r="N82" s="52" t="s">
        <v>62</v>
      </c>
    </row>
    <row r="83" spans="3:14" ht="16.2">
      <c r="C83" s="59" t="s">
        <v>101</v>
      </c>
      <c r="D83" s="59"/>
      <c r="E83" s="57"/>
      <c r="F83" s="57"/>
      <c r="G83" s="57"/>
      <c r="H83" s="56"/>
      <c r="I83" s="56"/>
      <c r="J83" s="56"/>
      <c r="L83" s="53">
        <v>1</v>
      </c>
      <c r="M83" s="54" t="s">
        <v>48</v>
      </c>
      <c r="N83" s="54" t="s">
        <v>63</v>
      </c>
    </row>
    <row r="84" spans="3:14" ht="16.2">
      <c r="C84" s="59"/>
      <c r="D84" s="59" t="s">
        <v>102</v>
      </c>
      <c r="E84" s="57"/>
      <c r="F84" s="57"/>
      <c r="G84" s="57"/>
      <c r="H84" s="56"/>
      <c r="I84" s="56"/>
      <c r="J84" s="56"/>
    </row>
    <row r="85" spans="3:14" ht="16.2">
      <c r="C85" s="59"/>
      <c r="D85" s="59" t="s">
        <v>103</v>
      </c>
      <c r="E85" s="57"/>
      <c r="F85" s="57"/>
      <c r="G85" s="57"/>
      <c r="H85" s="56"/>
      <c r="I85" s="56"/>
      <c r="J85" s="56"/>
    </row>
    <row r="86" spans="3:14" ht="16.2">
      <c r="C86" s="59" t="s">
        <v>104</v>
      </c>
      <c r="D86" s="59"/>
      <c r="E86" s="57"/>
      <c r="F86" s="57"/>
      <c r="G86" s="57"/>
      <c r="H86" s="56"/>
      <c r="I86" s="56"/>
      <c r="J86" s="56"/>
    </row>
    <row r="87" spans="3:14">
      <c r="C87" s="57"/>
      <c r="D87" s="57"/>
      <c r="E87" s="57"/>
      <c r="F87" s="57"/>
      <c r="G87" s="57"/>
      <c r="H87" s="56"/>
      <c r="I87" s="56"/>
      <c r="J87" s="56"/>
    </row>
    <row r="107" spans="3:5">
      <c r="C107" s="44"/>
      <c r="D107" s="44"/>
      <c r="E107" s="44"/>
    </row>
    <row r="108" spans="3:5">
      <c r="C108" s="44"/>
      <c r="D108" s="44"/>
      <c r="E108" s="44"/>
    </row>
    <row r="109" spans="3:5">
      <c r="C109" s="44"/>
      <c r="D109" s="44"/>
      <c r="E109" s="44"/>
    </row>
    <row r="110" spans="3:5">
      <c r="E110" s="44"/>
    </row>
    <row r="111" spans="3:5">
      <c r="E111" s="44"/>
    </row>
    <row r="112" spans="3:5">
      <c r="E112" s="44"/>
    </row>
    <row r="113" spans="3:5">
      <c r="E113" s="44"/>
    </row>
    <row r="114" spans="3:5">
      <c r="E114" s="44"/>
    </row>
    <row r="115" spans="3:5">
      <c r="E115" s="44"/>
    </row>
    <row r="116" spans="3:5">
      <c r="E116" s="44"/>
    </row>
    <row r="117" spans="3:5">
      <c r="E117" s="44"/>
    </row>
    <row r="118" spans="3:5">
      <c r="E118" s="44"/>
    </row>
    <row r="119" spans="3:5">
      <c r="C119" s="44"/>
      <c r="D119" s="44"/>
      <c r="E119" s="44"/>
    </row>
    <row r="120" spans="3:5">
      <c r="C120" s="44"/>
      <c r="D120" s="44"/>
      <c r="E120" s="44"/>
    </row>
    <row r="121" spans="3:5">
      <c r="C121" s="44"/>
      <c r="D121" s="44"/>
      <c r="E121" s="44"/>
    </row>
    <row r="122" spans="3:5">
      <c r="C122" s="44"/>
      <c r="D122" s="44"/>
      <c r="E122" s="44"/>
    </row>
    <row r="123" spans="3:5">
      <c r="C123" s="44"/>
      <c r="D123" s="44"/>
      <c r="E123" s="44"/>
    </row>
  </sheetData>
  <sheetProtection sheet="1" objects="1" scenarios="1"/>
  <mergeCells count="1">
    <mergeCell ref="D2:G2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données</vt:lpstr>
      <vt:lpstr>test</vt:lpstr>
      <vt:lpstr>Méthode avec 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</dc:creator>
  <cp:lastModifiedBy>Gilles</cp:lastModifiedBy>
  <cp:lastPrinted>1998-11-04T10:39:47Z</cp:lastPrinted>
  <dcterms:created xsi:type="dcterms:W3CDTF">1998-10-01T14:41:56Z</dcterms:created>
  <dcterms:modified xsi:type="dcterms:W3CDTF">2014-03-01T07:44:19Z</dcterms:modified>
</cp:coreProperties>
</file>