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9C706E90-9A3D-4F49-A9A8-1C2F6528F4C6}" xr6:coauthVersionLast="47" xr6:coauthVersionMax="47" xr10:uidLastSave="{00000000-0000-0000-0000-000000000000}"/>
  <bookViews>
    <workbookView xWindow="750" yWindow="210" windowWidth="13845" windowHeight="15270" xr2:uid="{00000000-000D-0000-FFFF-FFFF00000000}"/>
  </bookViews>
  <sheets>
    <sheet name="Notice" sheetId="3" r:id="rId1"/>
    <sheet name="Test" sheetId="1" r:id="rId2"/>
    <sheet name="Solution sous R" sheetId="2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N13" i="1"/>
  <c r="N14" i="1"/>
  <c r="G18" i="1"/>
  <c r="G19" i="1" l="1"/>
  <c r="C21" i="1" s="1"/>
</calcChain>
</file>

<file path=xl/sharedStrings.xml><?xml version="1.0" encoding="utf-8"?>
<sst xmlns="http://schemas.openxmlformats.org/spreadsheetml/2006/main" count="73" uniqueCount="70">
  <si>
    <t>ddl</t>
  </si>
  <si>
    <t>Nombre de groupes</t>
  </si>
  <si>
    <t>Si le rapport observé est supérieur au rapport limite, l'hétérogénéité des variances est significative au seuil de p = 0.05</t>
  </si>
  <si>
    <t>Variance maximale observée</t>
  </si>
  <si>
    <t>Variance minimale observée</t>
  </si>
  <si>
    <t>Rapport des variances observées</t>
  </si>
  <si>
    <t>Rapport limite à 95%</t>
  </si>
  <si>
    <t>La table indique la valeur limite du rapport de la plus grande des variances à la plus petite.</t>
  </si>
  <si>
    <t>Si le rapport observé est inférieur au rapport limite on peut considérer que les variances ne sont pas hétérogènes</t>
  </si>
  <si>
    <t>Le test du Fmax exige que les groupes indépendants soient de même taille.</t>
  </si>
  <si>
    <t>En cas de non normalité ou en cas de doute, préférer le test de Levene.</t>
  </si>
  <si>
    <t>Il peut entraîner des erreurs si la distribution des données n'est pas normale.</t>
  </si>
  <si>
    <t>ddl = effectif de chaque groupe - 1</t>
  </si>
  <si>
    <t>Effectif des groupes -1</t>
  </si>
  <si>
    <t>pmaxFratio {SuppDists}</t>
  </si>
  <si>
    <t>x = rapport de la plus grande à la plus petite variance, les effectifs étant égaux.</t>
  </si>
  <si>
    <t>df = effectif de chaque groupe -1</t>
  </si>
  <si>
    <t>k = nombre de groupes</t>
  </si>
  <si>
    <t>lower.tail = TRUE =&gt; on obtient 1-p</t>
  </si>
  <si>
    <t>lower.tail = FALSE =&gt; on obtient p</t>
  </si>
  <si>
    <t>Exemple 1</t>
  </si>
  <si>
    <t>Variance la plus grande = 145</t>
  </si>
  <si>
    <t>Variance la plus petite = 75</t>
  </si>
  <si>
    <t>&gt; pmaxFratio(1.93,19,5,lower.tail=FALSE)</t>
  </si>
  <si>
    <t>[1] 0.6209608</t>
  </si>
  <si>
    <t>=&gt; les variances ne sont pas significativement différentes</t>
  </si>
  <si>
    <t>Exemple 2</t>
  </si>
  <si>
    <t>Variance la plus grande =1 145</t>
  </si>
  <si>
    <t>&gt; pmaxFratio(15.27,9,12,lower.tail=FALSE)</t>
  </si>
  <si>
    <t>[1] 0.01322185</t>
  </si>
  <si>
    <t>=&gt; les variances diffèrent significativement</t>
  </si>
  <si>
    <t>Références</t>
  </si>
  <si>
    <r>
      <t xml:space="preserve">Hartley, H.O. (1950) The maximum F-ratio as a short cut test for heterogeneity of variance. </t>
    </r>
    <r>
      <rPr>
        <i/>
        <sz val="11"/>
        <color indexed="8"/>
        <rFont val="Calibri"/>
        <family val="2"/>
      </rPr>
      <t>Biometrika.</t>
    </r>
    <r>
      <rPr>
        <sz val="10"/>
        <rFont val="Arial"/>
        <family val="2"/>
      </rPr>
      <t xml:space="preserve"> </t>
    </r>
    <r>
      <rPr>
        <b/>
        <sz val="11"/>
        <color indexed="8"/>
        <rFont val="Calibri"/>
        <family val="2"/>
      </rPr>
      <t>37.</t>
    </r>
    <r>
      <rPr>
        <sz val="10"/>
        <rFont val="Arial"/>
        <family val="2"/>
      </rPr>
      <t xml:space="preserve"> 308-312.</t>
    </r>
  </si>
  <si>
    <r>
      <t xml:space="preserve">David, H.A. (1952). Upper 5 and 1% points of the maximum F-ratio. </t>
    </r>
    <r>
      <rPr>
        <i/>
        <sz val="11"/>
        <color indexed="8"/>
        <rFont val="Calibri"/>
        <family val="2"/>
      </rPr>
      <t>Biometrika.</t>
    </r>
    <r>
      <rPr>
        <sz val="10"/>
        <rFont val="Arial"/>
        <family val="2"/>
      </rPr>
      <t xml:space="preserve"> </t>
    </r>
    <r>
      <rPr>
        <b/>
        <sz val="11"/>
        <color indexed="8"/>
        <rFont val="Calibri"/>
        <family val="2"/>
      </rPr>
      <t>38.</t>
    </r>
    <r>
      <rPr>
        <sz val="10"/>
        <rFont val="Arial"/>
        <family val="2"/>
      </rPr>
      <t xml:space="preserve"> 422-424.</t>
    </r>
  </si>
  <si>
    <r>
      <t xml:space="preserve">Nelson, L.S. (1987). Upper 10%, 5% and 1% points of the maximum F-ratio, </t>
    </r>
    <r>
      <rPr>
        <i/>
        <sz val="11"/>
        <color indexed="8"/>
        <rFont val="Calibri"/>
        <family val="2"/>
      </rPr>
      <t>Jour. Qual. Tech.</t>
    </r>
    <r>
      <rPr>
        <sz val="10"/>
        <rFont val="Arial"/>
        <family val="2"/>
      </rPr>
      <t xml:space="preserve"> </t>
    </r>
    <r>
      <rPr>
        <b/>
        <sz val="11"/>
        <color indexed="8"/>
        <rFont val="Calibri"/>
        <family val="2"/>
      </rPr>
      <t>19-3.</t>
    </r>
    <r>
      <rPr>
        <sz val="10"/>
        <rFont val="Arial"/>
        <family val="2"/>
      </rPr>
      <t xml:space="preserve"> 165-167.</t>
    </r>
  </si>
  <si>
    <t>Fonction</t>
  </si>
  <si>
    <t>Test du Fmax avec le logiciel R</t>
  </si>
  <si>
    <t># Si p &lt; 0.05, les variances sont significativement hétérogènes</t>
  </si>
  <si>
    <r>
      <t>Syntaxe</t>
    </r>
    <r>
      <rPr>
        <sz val="10"/>
        <rFont val="Arial"/>
        <family val="2"/>
      </rPr>
      <t xml:space="preserve"> (pour obtenir p)</t>
    </r>
  </si>
  <si>
    <t>pmaxFratio(x, df, k, lower.tail = FALSE)</t>
  </si>
  <si>
    <r>
      <t xml:space="preserve">On dispose de 5 variances =&gt; </t>
    </r>
    <r>
      <rPr>
        <b/>
        <sz val="10"/>
        <rFont val="Arial"/>
        <family val="2"/>
      </rPr>
      <t>k = 5</t>
    </r>
  </si>
  <si>
    <r>
      <t xml:space="preserve">Fmax = 145/75 = 1.93 =&gt; </t>
    </r>
    <r>
      <rPr>
        <b/>
        <sz val="10"/>
        <rFont val="Arial"/>
        <family val="2"/>
      </rPr>
      <t>x = 1.93</t>
    </r>
  </si>
  <si>
    <r>
      <t xml:space="preserve">Les échantillons sont de taille n = 20 =&gt; </t>
    </r>
    <r>
      <rPr>
        <b/>
        <sz val="10"/>
        <rFont val="Arial"/>
        <family val="2"/>
      </rPr>
      <t>df = 19</t>
    </r>
  </si>
  <si>
    <r>
      <t xml:space="preserve">On dispose de 12 variances =&gt; </t>
    </r>
    <r>
      <rPr>
        <b/>
        <sz val="10"/>
        <rFont val="Arial"/>
        <family val="2"/>
      </rPr>
      <t>k = 12</t>
    </r>
  </si>
  <si>
    <r>
      <t xml:space="preserve">Fmax = 1145/75 = 15.27 =&gt; x = </t>
    </r>
    <r>
      <rPr>
        <b/>
        <sz val="10"/>
        <rFont val="Arial"/>
        <family val="2"/>
      </rPr>
      <t>15.27</t>
    </r>
  </si>
  <si>
    <r>
      <t xml:space="preserve">Les échantillons sont de taille n = 10 =&gt; </t>
    </r>
    <r>
      <rPr>
        <b/>
        <sz val="10"/>
        <rFont val="Arial"/>
        <family val="2"/>
      </rPr>
      <t>df = 9</t>
    </r>
  </si>
  <si>
    <t>&gt; library(SuppDists)</t>
  </si>
  <si>
    <t>Inscrivez vos résultats dans les cellules jaunes</t>
  </si>
  <si>
    <t>Arguments</t>
  </si>
  <si>
    <t xml:space="preserve">https://lemakistatheux.wordpress.com/category/tests-statistique-indices-de-liaison-et-coefficients-de-correlation/le-fmax-de-hartley/ </t>
  </si>
  <si>
    <t>Principe</t>
  </si>
  <si>
    <t>Table du Fmax de Hartley pour alpha = 0.05.</t>
  </si>
  <si>
    <t>N.B. Les calculs ci-dessous utilisant une table, les résultats sont moins précis qu'en utilisant le calcul avec R.</t>
  </si>
  <si>
    <t xml:space="preserve">   de deux ou plus de deux groupes.</t>
  </si>
  <si>
    <t>L'hypothèse nulle est que les variances ne diffèrent pas significativement.</t>
  </si>
  <si>
    <t xml:space="preserve">   C'est à dire que si p &lt; 0.05 on peut conclure à une différence significative</t>
  </si>
  <si>
    <t xml:space="preserve">   des variances des populations d'où sont tirés les échantillons.</t>
  </si>
  <si>
    <t>Conditions</t>
  </si>
  <si>
    <r>
      <t xml:space="preserve">Le test nécessite que les échantillons soient </t>
    </r>
    <r>
      <rPr>
        <u/>
        <sz val="10"/>
        <rFont val="Arial"/>
        <family val="2"/>
      </rPr>
      <t>de même taille et normalement distribués</t>
    </r>
    <r>
      <rPr>
        <sz val="10"/>
        <rFont val="Arial"/>
        <family val="2"/>
      </rPr>
      <t>.</t>
    </r>
  </si>
  <si>
    <t xml:space="preserve">Il est également sensible aux tailles des échantillons : il est robuste pour des effectifs entre 24 et 260. </t>
  </si>
  <si>
    <t>Quand l'effectif augmente beaucoup il perd de la robustesse.</t>
  </si>
  <si>
    <t>La feuille 'Test' fournit le résultat du test après avoir rempli les 4 cellules colorées en jaune.</t>
  </si>
  <si>
    <t>Les calculs sont effectués en utilisant une table. Les résultats sont donc moins précis qu'en utilisant le calcul avec R.</t>
  </si>
  <si>
    <t>La dernière feuille indique la méthode avec le logiciel R.</t>
  </si>
  <si>
    <t xml:space="preserve">Test du Fmax de Hartley de comparaisons de variances </t>
  </si>
  <si>
    <t>Remarques et suggestions : info_at_anastats.fr</t>
  </si>
  <si>
    <t>Test et table du Fmax de Hartley</t>
  </si>
  <si>
    <t>Utilisation de cet outil</t>
  </si>
  <si>
    <r>
      <t xml:space="preserve">le test du Fmax de Hartley </t>
    </r>
    <r>
      <rPr>
        <i/>
        <sz val="10"/>
        <rFont val="Arial"/>
        <family val="2"/>
      </rPr>
      <t>(maximum F-ratio)</t>
    </r>
    <r>
      <rPr>
        <sz val="10"/>
        <rFont val="Arial"/>
        <family val="2"/>
      </rPr>
      <t xml:space="preserve"> sert à comparer les variances</t>
    </r>
  </si>
  <si>
    <t>En cas de non normalité ou d'échantillons de tailles inégales, préférer le test de Levene.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</si>
</sst>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u/>
      <sz val="10"/>
      <name val="Arial"/>
      <family val="2"/>
    </font>
    <font>
      <b/>
      <sz val="10"/>
      <name val="Courier New"/>
      <family val="3"/>
    </font>
    <font>
      <b/>
      <sz val="11"/>
      <name val="Courier New"/>
      <family val="3"/>
    </font>
    <font>
      <b/>
      <sz val="11"/>
      <color theme="5"/>
      <name val="Courier New"/>
      <family val="3"/>
    </font>
    <font>
      <b/>
      <sz val="11"/>
      <color theme="3"/>
      <name val="Courier New"/>
      <family val="3"/>
    </font>
    <font>
      <b/>
      <sz val="12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2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61">
    <xf numFmtId="0" fontId="0" fillId="0" borderId="0" xfId="0"/>
    <xf numFmtId="0" fontId="10" fillId="2" borderId="4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11" fillId="2" borderId="14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0" xfId="0" applyFill="1" applyBorder="1"/>
    <xf numFmtId="0" fontId="10" fillId="2" borderId="13" xfId="0" applyFont="1" applyFill="1" applyBorder="1"/>
    <xf numFmtId="0" fontId="0" fillId="2" borderId="7" xfId="0" applyFill="1" applyBorder="1"/>
    <xf numFmtId="0" fontId="0" fillId="3" borderId="0" xfId="0" applyFill="1"/>
    <xf numFmtId="0" fontId="2" fillId="3" borderId="0" xfId="0" applyFont="1" applyFill="1"/>
    <xf numFmtId="0" fontId="0" fillId="3" borderId="2" xfId="0" applyFill="1" applyBorder="1"/>
    <xf numFmtId="0" fontId="0" fillId="3" borderId="3" xfId="0" applyFill="1" applyBorder="1"/>
    <xf numFmtId="0" fontId="3" fillId="3" borderId="0" xfId="0" applyFont="1" applyFill="1"/>
    <xf numFmtId="0" fontId="0" fillId="3" borderId="0" xfId="0" applyFill="1" applyAlignment="1">
      <alignment horizontal="center"/>
    </xf>
    <xf numFmtId="0" fontId="0" fillId="3" borderId="0" xfId="0" applyFill="1" applyBorder="1"/>
    <xf numFmtId="0" fontId="0" fillId="4" borderId="1" xfId="0" applyFill="1" applyBorder="1" applyAlignment="1" applyProtection="1">
      <alignment horizontal="center"/>
      <protection locked="0"/>
    </xf>
    <xf numFmtId="0" fontId="0" fillId="5" borderId="2" xfId="0" applyFill="1" applyBorder="1"/>
    <xf numFmtId="0" fontId="0" fillId="5" borderId="3" xfId="0" applyFill="1" applyBorder="1"/>
    <xf numFmtId="2" fontId="0" fillId="5" borderId="1" xfId="0" applyNumberFormat="1" applyFill="1" applyBorder="1" applyAlignment="1">
      <alignment horizontal="center"/>
    </xf>
    <xf numFmtId="0" fontId="0" fillId="2" borderId="4" xfId="0" applyFill="1" applyBorder="1"/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2" fontId="0" fillId="2" borderId="4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2" fontId="0" fillId="2" borderId="13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8" xfId="0" applyFill="1" applyBorder="1" applyAlignment="1">
      <alignment horizontal="left"/>
    </xf>
    <xf numFmtId="2" fontId="0" fillId="2" borderId="14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0" fontId="7" fillId="3" borderId="0" xfId="0" applyFont="1" applyFill="1"/>
    <xf numFmtId="0" fontId="9" fillId="3" borderId="0" xfId="0" applyFont="1" applyFill="1"/>
    <xf numFmtId="0" fontId="4" fillId="3" borderId="0" xfId="0" applyFont="1" applyFill="1"/>
    <xf numFmtId="0" fontId="8" fillId="3" borderId="0" xfId="0" applyFont="1" applyFill="1"/>
    <xf numFmtId="0" fontId="0" fillId="3" borderId="0" xfId="0" quotePrefix="1" applyFill="1"/>
    <xf numFmtId="0" fontId="0" fillId="7" borderId="0" xfId="0" applyFill="1"/>
    <xf numFmtId="0" fontId="2" fillId="3" borderId="0" xfId="0" applyFont="1" applyFill="1" applyBorder="1" applyAlignment="1">
      <alignment horizontal="center"/>
    </xf>
    <xf numFmtId="0" fontId="4" fillId="7" borderId="0" xfId="0" applyFont="1" applyFill="1"/>
    <xf numFmtId="0" fontId="13" fillId="7" borderId="0" xfId="1" applyFill="1"/>
    <xf numFmtId="0" fontId="2" fillId="3" borderId="0" xfId="0" applyFont="1" applyFill="1" applyBorder="1" applyAlignment="1"/>
    <xf numFmtId="0" fontId="2" fillId="7" borderId="0" xfId="0" applyFont="1" applyFill="1"/>
    <xf numFmtId="0" fontId="15" fillId="7" borderId="0" xfId="0" applyFont="1" applyFill="1"/>
    <xf numFmtId="0" fontId="14" fillId="7" borderId="2" xfId="0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4" fillId="7" borderId="5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2" fillId="3" borderId="0" xfId="0" applyFont="1" applyFill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mruColors>
      <color rgb="FF00FFFF"/>
      <color rgb="FF00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504825</xdr:colOff>
      <xdr:row>1</xdr:row>
      <xdr:rowOff>0</xdr:rowOff>
    </xdr:from>
    <xdr:to>
      <xdr:col>5</xdr:col>
      <xdr:colOff>385194</xdr:colOff>
      <xdr:row>3</xdr:row>
      <xdr:rowOff>49531</xdr:rowOff>
    </xdr:to>
    <xdr:pic>
      <xdr:nvPicPr>
        <xdr:cNvPr id="2" name="Image 1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67006A-670A-4CCF-B6E6-B9F59DAA1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28800" y="161925"/>
          <a:ext cx="1404369" cy="373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403861</xdr:colOff>
      <xdr:row>0</xdr:row>
      <xdr:rowOff>60961</xdr:rowOff>
    </xdr:from>
    <xdr:to>
      <xdr:col>7</xdr:col>
      <xdr:colOff>85725</xdr:colOff>
      <xdr:row>1</xdr:row>
      <xdr:rowOff>51441</xdr:rowOff>
    </xdr:to>
    <xdr:pic>
      <xdr:nvPicPr>
        <xdr:cNvPr id="4" name="Image 3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04136" y="60961"/>
          <a:ext cx="1110614" cy="2952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45720</xdr:rowOff>
    </xdr:from>
    <xdr:to>
      <xdr:col>2</xdr:col>
      <xdr:colOff>13944</xdr:colOff>
      <xdr:row>0</xdr:row>
      <xdr:rowOff>232396</xdr:rowOff>
    </xdr:to>
    <xdr:pic>
      <xdr:nvPicPr>
        <xdr:cNvPr id="4" name="Image 3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4572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6</xdr:col>
      <xdr:colOff>731520</xdr:colOff>
      <xdr:row>0</xdr:row>
      <xdr:rowOff>30480</xdr:rowOff>
    </xdr:from>
    <xdr:to>
      <xdr:col>7</xdr:col>
      <xdr:colOff>266700</xdr:colOff>
      <xdr:row>1</xdr:row>
      <xdr:rowOff>36053</xdr:rowOff>
    </xdr:to>
    <xdr:pic>
      <xdr:nvPicPr>
        <xdr:cNvPr id="5" name="Image 4" descr="Logo-R_fondTransparen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861560" y="30480"/>
          <a:ext cx="327660" cy="2494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emakistatheux.wordpress.com/category/tests-statistique-indices-de-liaison-et-coefficients-de-correlation/le-fmax-de-hartley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EB1D1-B693-4077-9735-EB68E164873D}">
  <sheetPr>
    <tabColor theme="0"/>
  </sheetPr>
  <dimension ref="A6:H33"/>
  <sheetViews>
    <sheetView tabSelected="1" workbookViewId="0">
      <selection activeCell="B6" sqref="B6:H6"/>
    </sheetView>
  </sheetViews>
  <sheetFormatPr baseColWidth="10" defaultRowHeight="12.75" x14ac:dyDescent="0.2"/>
  <cols>
    <col min="1" max="1" width="3.42578125" style="42" customWidth="1"/>
    <col min="2" max="2" width="5" style="42" customWidth="1"/>
    <col min="3" max="16384" width="11.42578125" style="42"/>
  </cols>
  <sheetData>
    <row r="6" spans="2:8" ht="15.75" x14ac:dyDescent="0.25">
      <c r="B6" s="49" t="s">
        <v>64</v>
      </c>
      <c r="C6" s="50"/>
      <c r="D6" s="50"/>
      <c r="E6" s="50"/>
      <c r="F6" s="50"/>
      <c r="G6" s="50"/>
      <c r="H6" s="51"/>
    </row>
    <row r="8" spans="2:8" x14ac:dyDescent="0.2">
      <c r="B8" s="47" t="s">
        <v>50</v>
      </c>
    </row>
    <row r="9" spans="2:8" x14ac:dyDescent="0.2">
      <c r="C9" s="44" t="s">
        <v>68</v>
      </c>
    </row>
    <row r="10" spans="2:8" x14ac:dyDescent="0.2">
      <c r="C10" s="44" t="s">
        <v>53</v>
      </c>
    </row>
    <row r="11" spans="2:8" x14ac:dyDescent="0.2">
      <c r="C11" s="44" t="s">
        <v>54</v>
      </c>
    </row>
    <row r="12" spans="2:8" x14ac:dyDescent="0.2">
      <c r="C12" s="44" t="s">
        <v>55</v>
      </c>
    </row>
    <row r="13" spans="2:8" x14ac:dyDescent="0.2">
      <c r="C13" s="44" t="s">
        <v>56</v>
      </c>
    </row>
    <row r="15" spans="2:8" x14ac:dyDescent="0.2">
      <c r="B15" s="47" t="s">
        <v>57</v>
      </c>
    </row>
    <row r="16" spans="2:8" x14ac:dyDescent="0.2">
      <c r="C16" s="44" t="s">
        <v>58</v>
      </c>
    </row>
    <row r="17" spans="2:3" x14ac:dyDescent="0.2">
      <c r="C17" s="44" t="s">
        <v>59</v>
      </c>
    </row>
    <row r="18" spans="2:3" x14ac:dyDescent="0.2">
      <c r="C18" s="42" t="s">
        <v>60</v>
      </c>
    </row>
    <row r="19" spans="2:3" x14ac:dyDescent="0.2">
      <c r="C19" s="44" t="s">
        <v>69</v>
      </c>
    </row>
    <row r="20" spans="2:3" x14ac:dyDescent="0.2">
      <c r="C20" s="44"/>
    </row>
    <row r="21" spans="2:3" x14ac:dyDescent="0.2">
      <c r="B21" s="47" t="s">
        <v>67</v>
      </c>
    </row>
    <row r="22" spans="2:3" x14ac:dyDescent="0.2">
      <c r="C22" s="42" t="s">
        <v>61</v>
      </c>
    </row>
    <row r="23" spans="2:3" x14ac:dyDescent="0.2">
      <c r="C23" s="44" t="s">
        <v>62</v>
      </c>
    </row>
    <row r="25" spans="2:3" x14ac:dyDescent="0.2">
      <c r="C25" s="42" t="s">
        <v>63</v>
      </c>
    </row>
    <row r="27" spans="2:3" x14ac:dyDescent="0.2">
      <c r="B27" s="47" t="s">
        <v>31</v>
      </c>
    </row>
    <row r="28" spans="2:3" ht="15" x14ac:dyDescent="0.25">
      <c r="C28" s="42" t="s">
        <v>32</v>
      </c>
    </row>
    <row r="29" spans="2:3" ht="15" x14ac:dyDescent="0.25">
      <c r="C29" s="42" t="s">
        <v>33</v>
      </c>
    </row>
    <row r="30" spans="2:3" ht="15" x14ac:dyDescent="0.25">
      <c r="C30" s="42" t="s">
        <v>34</v>
      </c>
    </row>
    <row r="31" spans="2:3" x14ac:dyDescent="0.2">
      <c r="C31" s="45" t="s">
        <v>49</v>
      </c>
    </row>
    <row r="33" spans="1:1" x14ac:dyDescent="0.2">
      <c r="A33" s="48" t="s">
        <v>65</v>
      </c>
    </row>
  </sheetData>
  <sheetProtection sheet="1" objects="1" scenarios="1"/>
  <mergeCells count="1">
    <mergeCell ref="B6:H6"/>
  </mergeCells>
  <hyperlinks>
    <hyperlink ref="C31" r:id="rId1" xr:uid="{5FF0F7CC-7828-4ABF-918F-9959753C2166}"/>
  </hyperlinks>
  <pageMargins left="0.7" right="0.7" top="0.75" bottom="0.75" header="0.3" footer="0.3"/>
  <pageSetup paperSize="9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1:N53"/>
  <sheetViews>
    <sheetView workbookViewId="0">
      <selection activeCell="B3" sqref="B3:K3"/>
    </sheetView>
  </sheetViews>
  <sheetFormatPr baseColWidth="10" defaultColWidth="11.5703125" defaultRowHeight="12.75" x14ac:dyDescent="0.2"/>
  <cols>
    <col min="1" max="1" width="4.5703125" style="10" customWidth="1"/>
    <col min="2" max="13" width="7.140625" style="10" customWidth="1"/>
    <col min="14" max="14" width="7.140625" style="10" hidden="1" customWidth="1"/>
    <col min="15" max="15" width="7.140625" style="10" customWidth="1"/>
    <col min="16" max="16384" width="11.5703125" style="10"/>
  </cols>
  <sheetData>
    <row r="1" spans="2:14" ht="24.6" customHeight="1" x14ac:dyDescent="0.2"/>
    <row r="3" spans="2:14" ht="15" x14ac:dyDescent="0.25">
      <c r="B3" s="52" t="s">
        <v>66</v>
      </c>
      <c r="C3" s="52"/>
      <c r="D3" s="52"/>
      <c r="E3" s="52"/>
      <c r="F3" s="52"/>
      <c r="G3" s="52"/>
      <c r="H3" s="52"/>
      <c r="I3" s="52"/>
      <c r="J3" s="52"/>
      <c r="K3" s="52"/>
    </row>
    <row r="5" spans="2:14" x14ac:dyDescent="0.2">
      <c r="B5" s="11" t="s">
        <v>9</v>
      </c>
    </row>
    <row r="6" spans="2:14" x14ac:dyDescent="0.2">
      <c r="B6" s="11" t="s">
        <v>11</v>
      </c>
    </row>
    <row r="7" spans="2:14" x14ac:dyDescent="0.2">
      <c r="B7" s="11" t="s">
        <v>10</v>
      </c>
    </row>
    <row r="8" spans="2:14" x14ac:dyDescent="0.2">
      <c r="B8" s="11"/>
    </row>
    <row r="9" spans="2:14" x14ac:dyDescent="0.2">
      <c r="B9" s="39" t="s">
        <v>52</v>
      </c>
    </row>
    <row r="11" spans="2:14" x14ac:dyDescent="0.2">
      <c r="B11" s="11"/>
      <c r="C11" s="11" t="s">
        <v>47</v>
      </c>
    </row>
    <row r="12" spans="2:14" x14ac:dyDescent="0.2">
      <c r="B12" s="11"/>
    </row>
    <row r="13" spans="2:14" x14ac:dyDescent="0.2">
      <c r="C13" s="12" t="s">
        <v>1</v>
      </c>
      <c r="D13" s="13"/>
      <c r="E13" s="13"/>
      <c r="F13" s="13"/>
      <c r="G13" s="17">
        <v>5</v>
      </c>
      <c r="I13" s="14" t="str">
        <f>IF(G13&lt;13,"","Pas plus de 12 groupes")</f>
        <v/>
      </c>
      <c r="N13" s="10">
        <f>IF(G13&gt;12,12,G13)</f>
        <v>5</v>
      </c>
    </row>
    <row r="14" spans="2:14" x14ac:dyDescent="0.2">
      <c r="C14" s="12" t="s">
        <v>13</v>
      </c>
      <c r="D14" s="13"/>
      <c r="E14" s="13"/>
      <c r="F14" s="13"/>
      <c r="G14" s="17">
        <v>19</v>
      </c>
      <c r="N14" s="10">
        <f>IF(G14&gt;100,100,IF(G14&gt;70,100,IF(G14&gt;60,60,IF(G14&gt;40,60,IF(G14&gt;24,30,IF(G14&gt;17,20,G14))))))</f>
        <v>20</v>
      </c>
    </row>
    <row r="15" spans="2:14" x14ac:dyDescent="0.2">
      <c r="C15" s="12" t="s">
        <v>3</v>
      </c>
      <c r="D15" s="13"/>
      <c r="E15" s="13"/>
      <c r="F15" s="13"/>
      <c r="G15" s="17">
        <v>145</v>
      </c>
    </row>
    <row r="16" spans="2:14" x14ac:dyDescent="0.2">
      <c r="C16" s="12" t="s">
        <v>4</v>
      </c>
      <c r="D16" s="13"/>
      <c r="E16" s="13"/>
      <c r="F16" s="13"/>
      <c r="G16" s="17">
        <v>75</v>
      </c>
    </row>
    <row r="17" spans="2:13" x14ac:dyDescent="0.2">
      <c r="G17" s="15"/>
    </row>
    <row r="18" spans="2:13" x14ac:dyDescent="0.2">
      <c r="C18" s="18" t="s">
        <v>5</v>
      </c>
      <c r="D18" s="19"/>
      <c r="E18" s="19"/>
      <c r="F18" s="19"/>
      <c r="G18" s="20">
        <f>G15/G16</f>
        <v>1.9333333333333333</v>
      </c>
    </row>
    <row r="19" spans="2:13" x14ac:dyDescent="0.2">
      <c r="C19" s="18" t="s">
        <v>6</v>
      </c>
      <c r="D19" s="19"/>
      <c r="E19" s="19"/>
      <c r="F19" s="19"/>
      <c r="G19" s="20">
        <f>VLOOKUP(N14,B33:M47,N13,TRUE)</f>
        <v>3.54</v>
      </c>
    </row>
    <row r="21" spans="2:13" x14ac:dyDescent="0.2">
      <c r="C21" s="53" t="str">
        <f>IF(G18&lt;G19,"Les variances ne sont pas significativement hétérogènes","Les variances sont significativement hétérogènes")</f>
        <v>Les variances ne sont pas significativement hétérogènes</v>
      </c>
      <c r="D21" s="54"/>
      <c r="E21" s="54"/>
      <c r="F21" s="54"/>
      <c r="G21" s="54"/>
      <c r="H21" s="54"/>
      <c r="I21" s="54"/>
      <c r="J21" s="55"/>
    </row>
    <row r="22" spans="2:13" x14ac:dyDescent="0.2">
      <c r="C22" s="43"/>
      <c r="D22" s="43"/>
      <c r="E22" s="43"/>
      <c r="F22" s="43"/>
      <c r="G22" s="43"/>
      <c r="H22" s="43"/>
      <c r="I22" s="43"/>
      <c r="J22" s="43"/>
    </row>
    <row r="23" spans="2:13" x14ac:dyDescent="0.2">
      <c r="C23" s="43"/>
      <c r="D23" s="43"/>
      <c r="E23" s="43"/>
      <c r="F23" s="43"/>
      <c r="G23" s="43"/>
      <c r="H23" s="43"/>
      <c r="I23" s="43"/>
      <c r="J23" s="43"/>
    </row>
    <row r="24" spans="2:13" x14ac:dyDescent="0.2">
      <c r="C24" s="59" t="s">
        <v>51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2:13" x14ac:dyDescent="0.2">
      <c r="D25" s="46"/>
      <c r="E25" s="46"/>
      <c r="F25" s="46"/>
      <c r="G25" s="46"/>
      <c r="H25" s="46"/>
      <c r="I25" s="46"/>
      <c r="J25" s="43"/>
    </row>
    <row r="26" spans="2:13" x14ac:dyDescent="0.2">
      <c r="C26" s="10" t="s">
        <v>12</v>
      </c>
      <c r="D26" s="46"/>
      <c r="E26" s="46"/>
      <c r="F26" s="46"/>
      <c r="G26" s="46"/>
      <c r="H26" s="46"/>
      <c r="I26" s="46"/>
      <c r="J26" s="43"/>
    </row>
    <row r="27" spans="2:13" x14ac:dyDescent="0.2">
      <c r="C27" s="10" t="s">
        <v>7</v>
      </c>
      <c r="D27" s="46"/>
      <c r="E27" s="46"/>
      <c r="F27" s="46"/>
      <c r="G27" s="46"/>
      <c r="H27" s="46"/>
      <c r="I27" s="46"/>
      <c r="J27" s="43"/>
    </row>
    <row r="28" spans="2:13" x14ac:dyDescent="0.2">
      <c r="C28" s="10" t="s">
        <v>2</v>
      </c>
      <c r="D28" s="46"/>
      <c r="E28" s="46"/>
      <c r="F28" s="46"/>
      <c r="G28" s="46"/>
      <c r="H28" s="46"/>
      <c r="I28" s="46"/>
      <c r="J28" s="43"/>
    </row>
    <row r="29" spans="2:13" x14ac:dyDescent="0.2">
      <c r="C29" s="10" t="s">
        <v>8</v>
      </c>
      <c r="D29" s="46"/>
      <c r="E29" s="46"/>
      <c r="F29" s="46"/>
      <c r="G29" s="46"/>
      <c r="H29" s="46"/>
      <c r="I29" s="46"/>
      <c r="J29" s="43"/>
    </row>
    <row r="31" spans="2:13" x14ac:dyDescent="0.2">
      <c r="B31" s="21"/>
      <c r="C31" s="56" t="s">
        <v>1</v>
      </c>
      <c r="D31" s="57"/>
      <c r="E31" s="57"/>
      <c r="F31" s="57"/>
      <c r="G31" s="57"/>
      <c r="H31" s="57"/>
      <c r="I31" s="57"/>
      <c r="J31" s="57"/>
      <c r="K31" s="57"/>
      <c r="L31" s="57"/>
      <c r="M31" s="58"/>
    </row>
    <row r="32" spans="2:13" x14ac:dyDescent="0.2">
      <c r="B32" s="22" t="s">
        <v>0</v>
      </c>
      <c r="C32" s="23">
        <v>2</v>
      </c>
      <c r="D32" s="24">
        <v>3</v>
      </c>
      <c r="E32" s="24">
        <v>4</v>
      </c>
      <c r="F32" s="24">
        <v>5</v>
      </c>
      <c r="G32" s="24">
        <v>6</v>
      </c>
      <c r="H32" s="24">
        <v>7</v>
      </c>
      <c r="I32" s="24">
        <v>8</v>
      </c>
      <c r="J32" s="24">
        <v>9</v>
      </c>
      <c r="K32" s="24">
        <v>10</v>
      </c>
      <c r="L32" s="24">
        <v>11</v>
      </c>
      <c r="M32" s="25">
        <v>12</v>
      </c>
    </row>
    <row r="33" spans="2:13" x14ac:dyDescent="0.2">
      <c r="B33" s="26">
        <v>2</v>
      </c>
      <c r="C33" s="27">
        <v>39</v>
      </c>
      <c r="D33" s="28">
        <v>87.5</v>
      </c>
      <c r="E33" s="28">
        <v>142</v>
      </c>
      <c r="F33" s="28">
        <v>202</v>
      </c>
      <c r="G33" s="28">
        <v>266</v>
      </c>
      <c r="H33" s="28">
        <v>333</v>
      </c>
      <c r="I33" s="28">
        <v>403</v>
      </c>
      <c r="J33" s="28">
        <v>475</v>
      </c>
      <c r="K33" s="28">
        <v>550</v>
      </c>
      <c r="L33" s="28">
        <v>626</v>
      </c>
      <c r="M33" s="29">
        <v>704</v>
      </c>
    </row>
    <row r="34" spans="2:13" x14ac:dyDescent="0.2">
      <c r="B34" s="26">
        <v>3</v>
      </c>
      <c r="C34" s="30">
        <v>15.4</v>
      </c>
      <c r="D34" s="31">
        <v>27.8</v>
      </c>
      <c r="E34" s="31">
        <v>39.200000000000003</v>
      </c>
      <c r="F34" s="31">
        <v>50.7</v>
      </c>
      <c r="G34" s="31">
        <v>62</v>
      </c>
      <c r="H34" s="31">
        <v>72.900000000000006</v>
      </c>
      <c r="I34" s="31">
        <v>83.5</v>
      </c>
      <c r="J34" s="31">
        <v>93.9</v>
      </c>
      <c r="K34" s="31">
        <v>104</v>
      </c>
      <c r="L34" s="31">
        <v>114</v>
      </c>
      <c r="M34" s="32">
        <v>124</v>
      </c>
    </row>
    <row r="35" spans="2:13" x14ac:dyDescent="0.2">
      <c r="B35" s="26">
        <v>4</v>
      </c>
      <c r="C35" s="30">
        <v>9.6</v>
      </c>
      <c r="D35" s="31">
        <v>15.5</v>
      </c>
      <c r="E35" s="31">
        <v>20.6</v>
      </c>
      <c r="F35" s="31">
        <v>25.5</v>
      </c>
      <c r="G35" s="31">
        <v>29.5</v>
      </c>
      <c r="H35" s="31">
        <v>33.6</v>
      </c>
      <c r="I35" s="31">
        <v>37.5</v>
      </c>
      <c r="J35" s="31">
        <v>41.4</v>
      </c>
      <c r="K35" s="31">
        <v>44.6</v>
      </c>
      <c r="L35" s="31">
        <v>48</v>
      </c>
      <c r="M35" s="32">
        <v>51.4</v>
      </c>
    </row>
    <row r="36" spans="2:13" x14ac:dyDescent="0.2">
      <c r="B36" s="26">
        <v>5</v>
      </c>
      <c r="C36" s="30">
        <v>7.15</v>
      </c>
      <c r="D36" s="31">
        <v>10.8</v>
      </c>
      <c r="E36" s="31">
        <v>13.7</v>
      </c>
      <c r="F36" s="31">
        <v>16.3</v>
      </c>
      <c r="G36" s="31">
        <v>18.7</v>
      </c>
      <c r="H36" s="31">
        <v>20.8</v>
      </c>
      <c r="I36" s="31">
        <v>22.9</v>
      </c>
      <c r="J36" s="31">
        <v>24.7</v>
      </c>
      <c r="K36" s="31">
        <v>26.5</v>
      </c>
      <c r="L36" s="31">
        <v>28.2</v>
      </c>
      <c r="M36" s="32">
        <v>29.9</v>
      </c>
    </row>
    <row r="37" spans="2:13" x14ac:dyDescent="0.2">
      <c r="B37" s="26">
        <v>6</v>
      </c>
      <c r="C37" s="30">
        <v>5.82</v>
      </c>
      <c r="D37" s="31">
        <v>8.3800000000000008</v>
      </c>
      <c r="E37" s="31">
        <v>10.4</v>
      </c>
      <c r="F37" s="31">
        <v>12.1</v>
      </c>
      <c r="G37" s="31">
        <v>13.7</v>
      </c>
      <c r="H37" s="31">
        <v>15</v>
      </c>
      <c r="I37" s="31">
        <v>16.3</v>
      </c>
      <c r="J37" s="31">
        <v>17.5</v>
      </c>
      <c r="K37" s="31">
        <v>18.600000000000001</v>
      </c>
      <c r="L37" s="31">
        <v>19.7</v>
      </c>
      <c r="M37" s="32">
        <v>20.7</v>
      </c>
    </row>
    <row r="38" spans="2:13" x14ac:dyDescent="0.2">
      <c r="B38" s="26">
        <v>7</v>
      </c>
      <c r="C38" s="30">
        <v>4.99</v>
      </c>
      <c r="D38" s="31">
        <v>6.94</v>
      </c>
      <c r="E38" s="31">
        <v>8.44</v>
      </c>
      <c r="F38" s="31">
        <v>9.6999999999999993</v>
      </c>
      <c r="G38" s="31">
        <v>10.8</v>
      </c>
      <c r="H38" s="31">
        <v>11.8</v>
      </c>
      <c r="I38" s="31">
        <v>12.7</v>
      </c>
      <c r="J38" s="31">
        <v>13.5</v>
      </c>
      <c r="K38" s="31">
        <v>14.3</v>
      </c>
      <c r="L38" s="31">
        <v>15.1</v>
      </c>
      <c r="M38" s="32">
        <v>15.8</v>
      </c>
    </row>
    <row r="39" spans="2:13" x14ac:dyDescent="0.2">
      <c r="B39" s="26">
        <v>8</v>
      </c>
      <c r="C39" s="30">
        <v>4.43</v>
      </c>
      <c r="D39" s="31">
        <v>6</v>
      </c>
      <c r="E39" s="31">
        <v>7.18</v>
      </c>
      <c r="F39" s="31">
        <v>8.1199999999999992</v>
      </c>
      <c r="G39" s="31">
        <v>9.0299999999999994</v>
      </c>
      <c r="H39" s="31">
        <v>9.7799999999999994</v>
      </c>
      <c r="I39" s="31">
        <v>10.5</v>
      </c>
      <c r="J39" s="31">
        <v>11.1</v>
      </c>
      <c r="K39" s="31">
        <v>11.7</v>
      </c>
      <c r="L39" s="31">
        <v>12.2</v>
      </c>
      <c r="M39" s="32">
        <v>12.7</v>
      </c>
    </row>
    <row r="40" spans="2:13" x14ac:dyDescent="0.2">
      <c r="B40" s="26">
        <v>9</v>
      </c>
      <c r="C40" s="30">
        <v>4.03</v>
      </c>
      <c r="D40" s="31">
        <v>5.34</v>
      </c>
      <c r="E40" s="31">
        <v>6.31</v>
      </c>
      <c r="F40" s="31">
        <v>7.11</v>
      </c>
      <c r="G40" s="31">
        <v>7.8</v>
      </c>
      <c r="H40" s="31">
        <v>8.41</v>
      </c>
      <c r="I40" s="31">
        <v>8.9499999999999993</v>
      </c>
      <c r="J40" s="31">
        <v>9.4499999999999993</v>
      </c>
      <c r="K40" s="31">
        <v>9.91</v>
      </c>
      <c r="L40" s="31">
        <v>10.3</v>
      </c>
      <c r="M40" s="32">
        <v>10.7</v>
      </c>
    </row>
    <row r="41" spans="2:13" x14ac:dyDescent="0.2">
      <c r="B41" s="26">
        <v>10</v>
      </c>
      <c r="C41" s="30">
        <v>3.72</v>
      </c>
      <c r="D41" s="31">
        <v>4.8499999999999996</v>
      </c>
      <c r="E41" s="31">
        <v>5.67</v>
      </c>
      <c r="F41" s="31">
        <v>6.34</v>
      </c>
      <c r="G41" s="31">
        <v>6.92</v>
      </c>
      <c r="H41" s="31">
        <v>7.42</v>
      </c>
      <c r="I41" s="31">
        <v>7.87</v>
      </c>
      <c r="J41" s="31">
        <v>8.2799999999999994</v>
      </c>
      <c r="K41" s="31">
        <v>8.66</v>
      </c>
      <c r="L41" s="31">
        <v>9.01</v>
      </c>
      <c r="M41" s="32">
        <v>9.34</v>
      </c>
    </row>
    <row r="42" spans="2:13" x14ac:dyDescent="0.2">
      <c r="B42" s="26">
        <v>12</v>
      </c>
      <c r="C42" s="30">
        <v>3.28</v>
      </c>
      <c r="D42" s="31">
        <v>4.16</v>
      </c>
      <c r="E42" s="31">
        <v>4.79</v>
      </c>
      <c r="F42" s="31">
        <v>5.3</v>
      </c>
      <c r="G42" s="31">
        <v>5.72</v>
      </c>
      <c r="H42" s="31">
        <v>6.09</v>
      </c>
      <c r="I42" s="31">
        <v>6.42</v>
      </c>
      <c r="J42" s="31">
        <v>6.72</v>
      </c>
      <c r="K42" s="31">
        <v>7</v>
      </c>
      <c r="L42" s="31">
        <v>7.25</v>
      </c>
      <c r="M42" s="32">
        <v>7.48</v>
      </c>
    </row>
    <row r="43" spans="2:13" x14ac:dyDescent="0.2">
      <c r="B43" s="26">
        <v>15</v>
      </c>
      <c r="C43" s="30">
        <v>2.86</v>
      </c>
      <c r="D43" s="31">
        <v>3.54</v>
      </c>
      <c r="E43" s="31">
        <v>4.01</v>
      </c>
      <c r="F43" s="31">
        <v>4.37</v>
      </c>
      <c r="G43" s="31">
        <v>4.68</v>
      </c>
      <c r="H43" s="31">
        <v>4.95</v>
      </c>
      <c r="I43" s="31">
        <v>5.19</v>
      </c>
      <c r="J43" s="31">
        <v>5.4</v>
      </c>
      <c r="K43" s="31">
        <v>5.59</v>
      </c>
      <c r="L43" s="31">
        <v>5.77</v>
      </c>
      <c r="M43" s="32">
        <v>5.93</v>
      </c>
    </row>
    <row r="44" spans="2:13" x14ac:dyDescent="0.2">
      <c r="B44" s="26">
        <v>20</v>
      </c>
      <c r="C44" s="30">
        <v>2.46</v>
      </c>
      <c r="D44" s="31">
        <v>2.95</v>
      </c>
      <c r="E44" s="31">
        <v>3.29</v>
      </c>
      <c r="F44" s="31">
        <v>3.54</v>
      </c>
      <c r="G44" s="31">
        <v>3.76</v>
      </c>
      <c r="H44" s="31">
        <v>3.94</v>
      </c>
      <c r="I44" s="31">
        <v>4.0999999999999996</v>
      </c>
      <c r="J44" s="31">
        <v>4.24</v>
      </c>
      <c r="K44" s="31">
        <v>4.37</v>
      </c>
      <c r="L44" s="31">
        <v>4.49</v>
      </c>
      <c r="M44" s="32">
        <v>4.59</v>
      </c>
    </row>
    <row r="45" spans="2:13" x14ac:dyDescent="0.2">
      <c r="B45" s="26">
        <v>30</v>
      </c>
      <c r="C45" s="30">
        <v>2.0699999999999998</v>
      </c>
      <c r="D45" s="31">
        <v>2.4</v>
      </c>
      <c r="E45" s="31">
        <v>2.61</v>
      </c>
      <c r="F45" s="31">
        <v>2.78</v>
      </c>
      <c r="G45" s="31">
        <v>2.91</v>
      </c>
      <c r="H45" s="31">
        <v>3.02</v>
      </c>
      <c r="I45" s="31">
        <v>3.12</v>
      </c>
      <c r="J45" s="31">
        <v>3.21</v>
      </c>
      <c r="K45" s="31">
        <v>3.29</v>
      </c>
      <c r="L45" s="31">
        <v>3.36</v>
      </c>
      <c r="M45" s="32">
        <v>3.39</v>
      </c>
    </row>
    <row r="46" spans="2:13" x14ac:dyDescent="0.2">
      <c r="B46" s="26">
        <v>60</v>
      </c>
      <c r="C46" s="30">
        <v>1.67</v>
      </c>
      <c r="D46" s="31">
        <v>1.85</v>
      </c>
      <c r="E46" s="31">
        <v>1.96</v>
      </c>
      <c r="F46" s="31">
        <v>2.04</v>
      </c>
      <c r="G46" s="31">
        <v>2.11</v>
      </c>
      <c r="H46" s="31">
        <v>2.17</v>
      </c>
      <c r="I46" s="31">
        <v>2.2200000000000002</v>
      </c>
      <c r="J46" s="31">
        <v>2.2599999999999998</v>
      </c>
      <c r="K46" s="31">
        <v>2.2999999999999998</v>
      </c>
      <c r="L46" s="31">
        <v>2.33</v>
      </c>
      <c r="M46" s="32">
        <v>2.36</v>
      </c>
    </row>
    <row r="47" spans="2:13" x14ac:dyDescent="0.2">
      <c r="B47" s="33">
        <v>100</v>
      </c>
      <c r="C47" s="34">
        <v>1</v>
      </c>
      <c r="D47" s="35">
        <v>1</v>
      </c>
      <c r="E47" s="35">
        <v>1</v>
      </c>
      <c r="F47" s="35">
        <v>1</v>
      </c>
      <c r="G47" s="35">
        <v>1</v>
      </c>
      <c r="H47" s="35">
        <v>1</v>
      </c>
      <c r="I47" s="35">
        <v>1</v>
      </c>
      <c r="J47" s="35">
        <v>1</v>
      </c>
      <c r="K47" s="35">
        <v>1</v>
      </c>
      <c r="L47" s="35">
        <v>1</v>
      </c>
      <c r="M47" s="36">
        <v>1</v>
      </c>
    </row>
    <row r="48" spans="2:13" x14ac:dyDescent="0.2">
      <c r="K48" s="16"/>
      <c r="L48" s="16"/>
      <c r="M48" s="16"/>
    </row>
    <row r="53" spans="4:4" x14ac:dyDescent="0.2">
      <c r="D53"/>
    </row>
  </sheetData>
  <sheetProtection sheet="1" objects="1" scenarios="1" formatCells="0"/>
  <mergeCells count="4">
    <mergeCell ref="B3:K3"/>
    <mergeCell ref="C21:J21"/>
    <mergeCell ref="C31:M31"/>
    <mergeCell ref="C24:M24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FF"/>
  </sheetPr>
  <dimension ref="B1:G41"/>
  <sheetViews>
    <sheetView workbookViewId="0">
      <selection activeCell="D1" sqref="D1:F1"/>
    </sheetView>
  </sheetViews>
  <sheetFormatPr baseColWidth="10" defaultColWidth="11.5703125" defaultRowHeight="12.75" x14ac:dyDescent="0.2"/>
  <cols>
    <col min="1" max="1" width="6" style="10" customWidth="1"/>
    <col min="2" max="2" width="8" style="10" customWidth="1"/>
    <col min="3" max="16384" width="11.5703125" style="10"/>
  </cols>
  <sheetData>
    <row r="1" spans="2:6" ht="19.149999999999999" customHeight="1" x14ac:dyDescent="0.2">
      <c r="D1" s="60" t="s">
        <v>36</v>
      </c>
      <c r="E1" s="60"/>
      <c r="F1" s="60"/>
    </row>
    <row r="3" spans="2:6" x14ac:dyDescent="0.2">
      <c r="B3" s="37" t="s">
        <v>35</v>
      </c>
    </row>
    <row r="4" spans="2:6" ht="15.75" x14ac:dyDescent="0.3">
      <c r="B4" s="38" t="s">
        <v>14</v>
      </c>
    </row>
    <row r="5" spans="2:6" ht="15.75" x14ac:dyDescent="0.3">
      <c r="B5" s="38"/>
    </row>
    <row r="6" spans="2:6" x14ac:dyDescent="0.2">
      <c r="B6" s="37" t="s">
        <v>48</v>
      </c>
    </row>
    <row r="7" spans="2:6" x14ac:dyDescent="0.2">
      <c r="B7" s="10" t="s">
        <v>15</v>
      </c>
    </row>
    <row r="8" spans="2:6" x14ac:dyDescent="0.2">
      <c r="B8" s="10" t="s">
        <v>16</v>
      </c>
    </row>
    <row r="9" spans="2:6" x14ac:dyDescent="0.2">
      <c r="B9" s="10" t="s">
        <v>17</v>
      </c>
    </row>
    <row r="10" spans="2:6" x14ac:dyDescent="0.2">
      <c r="B10" s="10" t="s">
        <v>18</v>
      </c>
    </row>
    <row r="11" spans="2:6" x14ac:dyDescent="0.2">
      <c r="B11" s="10" t="s">
        <v>19</v>
      </c>
    </row>
    <row r="13" spans="2:6" x14ac:dyDescent="0.2">
      <c r="B13" s="39" t="s">
        <v>37</v>
      </c>
    </row>
    <row r="14" spans="2:6" x14ac:dyDescent="0.2">
      <c r="B14" s="39"/>
    </row>
    <row r="15" spans="2:6" x14ac:dyDescent="0.2">
      <c r="B15" s="37" t="s">
        <v>38</v>
      </c>
    </row>
    <row r="16" spans="2:6" ht="13.5" x14ac:dyDescent="0.25">
      <c r="B16" s="40" t="s">
        <v>39</v>
      </c>
    </row>
    <row r="18" spans="2:7" x14ac:dyDescent="0.2">
      <c r="B18" s="37" t="s">
        <v>20</v>
      </c>
    </row>
    <row r="19" spans="2:7" x14ac:dyDescent="0.2">
      <c r="C19" s="39" t="s">
        <v>40</v>
      </c>
    </row>
    <row r="20" spans="2:7" x14ac:dyDescent="0.2">
      <c r="C20" s="10" t="s">
        <v>21</v>
      </c>
    </row>
    <row r="21" spans="2:7" x14ac:dyDescent="0.2">
      <c r="C21" s="10" t="s">
        <v>22</v>
      </c>
    </row>
    <row r="22" spans="2:7" x14ac:dyDescent="0.2">
      <c r="C22" s="39" t="s">
        <v>41</v>
      </c>
    </row>
    <row r="23" spans="2:7" x14ac:dyDescent="0.2">
      <c r="C23" s="39" t="s">
        <v>42</v>
      </c>
    </row>
    <row r="25" spans="2:7" ht="15.75" x14ac:dyDescent="0.3">
      <c r="C25" s="1" t="s">
        <v>46</v>
      </c>
      <c r="D25" s="2"/>
      <c r="E25" s="2"/>
      <c r="F25" s="2"/>
      <c r="G25" s="3"/>
    </row>
    <row r="26" spans="2:7" ht="15.75" x14ac:dyDescent="0.3">
      <c r="C26" s="8" t="s">
        <v>23</v>
      </c>
      <c r="D26" s="7"/>
      <c r="E26" s="7"/>
      <c r="F26" s="7"/>
      <c r="G26" s="9"/>
    </row>
    <row r="27" spans="2:7" ht="15.75" x14ac:dyDescent="0.3">
      <c r="C27" s="4" t="s">
        <v>24</v>
      </c>
      <c r="D27" s="5"/>
      <c r="E27" s="5"/>
      <c r="F27" s="5"/>
      <c r="G27" s="6"/>
    </row>
    <row r="28" spans="2:7" x14ac:dyDescent="0.2">
      <c r="C28" s="41" t="s">
        <v>25</v>
      </c>
    </row>
    <row r="31" spans="2:7" x14ac:dyDescent="0.2">
      <c r="B31" s="37" t="s">
        <v>26</v>
      </c>
    </row>
    <row r="32" spans="2:7" x14ac:dyDescent="0.2">
      <c r="C32" s="39" t="s">
        <v>43</v>
      </c>
    </row>
    <row r="33" spans="3:7" x14ac:dyDescent="0.2">
      <c r="C33" s="10" t="s">
        <v>27</v>
      </c>
    </row>
    <row r="34" spans="3:7" x14ac:dyDescent="0.2">
      <c r="C34" s="10" t="s">
        <v>22</v>
      </c>
    </row>
    <row r="35" spans="3:7" x14ac:dyDescent="0.2">
      <c r="C35" s="39" t="s">
        <v>44</v>
      </c>
    </row>
    <row r="36" spans="3:7" x14ac:dyDescent="0.2">
      <c r="C36" s="39" t="s">
        <v>45</v>
      </c>
    </row>
    <row r="37" spans="3:7" x14ac:dyDescent="0.2">
      <c r="C37" s="39"/>
    </row>
    <row r="38" spans="3:7" ht="15.75" x14ac:dyDescent="0.3">
      <c r="C38" s="1" t="s">
        <v>46</v>
      </c>
      <c r="D38" s="2"/>
      <c r="E38" s="2"/>
      <c r="F38" s="2"/>
      <c r="G38" s="3"/>
    </row>
    <row r="39" spans="3:7" ht="15.75" x14ac:dyDescent="0.3">
      <c r="C39" s="8" t="s">
        <v>28</v>
      </c>
      <c r="D39" s="7"/>
      <c r="E39" s="7"/>
      <c r="F39" s="7"/>
      <c r="G39" s="9"/>
    </row>
    <row r="40" spans="3:7" ht="15.75" x14ac:dyDescent="0.3">
      <c r="C40" s="4" t="s">
        <v>29</v>
      </c>
      <c r="D40" s="5"/>
      <c r="E40" s="5"/>
      <c r="F40" s="5"/>
      <c r="G40" s="6"/>
    </row>
    <row r="41" spans="3:7" x14ac:dyDescent="0.2">
      <c r="C41" s="41" t="s">
        <v>30</v>
      </c>
    </row>
  </sheetData>
  <sheetProtection sheet="1" objects="1" scenarios="1"/>
  <mergeCells count="1">
    <mergeCell ref="D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Test</vt:lpstr>
      <vt:lpstr>Solution sous R</vt:lpstr>
    </vt:vector>
  </TitlesOfParts>
  <Company>Ici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2002-10-07T05:58:45Z</dcterms:created>
  <dcterms:modified xsi:type="dcterms:W3CDTF">2022-06-01T05:47:41Z</dcterms:modified>
</cp:coreProperties>
</file>