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96" windowWidth="9132" windowHeight="4968" tabRatio="828"/>
  </bookViews>
  <sheets>
    <sheet name="Notice" sheetId="25" r:id="rId1"/>
    <sheet name="données" sheetId="1" r:id="rId2"/>
    <sheet name="test" sheetId="2" r:id="rId3"/>
    <sheet name="table Friedmann" sheetId="3" state="hidden" r:id="rId4"/>
    <sheet name="Rangs" sheetId="4" state="hidden" r:id="rId5"/>
    <sheet name="Test avec R" sheetId="23" r:id="rId6"/>
    <sheet name="Comparaisons multiples" sheetId="14" r:id="rId7"/>
    <sheet name="3 séries dép." sheetId="13" r:id="rId8"/>
    <sheet name="4 séries dép." sheetId="12" r:id="rId9"/>
    <sheet name="5 séries dép." sheetId="11" r:id="rId10"/>
    <sheet name="6 séries dép." sheetId="10" r:id="rId11"/>
    <sheet name="7 séries dép." sheetId="9" r:id="rId12"/>
    <sheet name="8 séries dép." sheetId="8" r:id="rId13"/>
    <sheet name="9 séries dép." sheetId="16" r:id="rId14"/>
    <sheet name="10 séries dép." sheetId="17" r:id="rId15"/>
    <sheet name="11 séries dép." sheetId="18" r:id="rId16"/>
    <sheet name="12 séries dép." sheetId="19" r:id="rId17"/>
    <sheet name="13 séries dép." sheetId="20" r:id="rId18"/>
    <sheet name="14 séries dép." sheetId="21" r:id="rId19"/>
    <sheet name="15 séries dép." sheetId="22" r:id="rId20"/>
    <sheet name="Avec logiciel R" sheetId="24" r:id="rId21"/>
    <sheet name="Tables" sheetId="5" state="hidden" r:id="rId22"/>
  </sheets>
  <definedNames>
    <definedName name="_Order1" hidden="1">0</definedName>
    <definedName name="_Order2" hidden="1">0</definedName>
    <definedName name="_TZ2">Tables!$A$4:$H$25</definedName>
    <definedName name="_TZ3">Tables!$A$33:$F$48</definedName>
  </definedNames>
  <calcPr calcId="125725"/>
</workbook>
</file>

<file path=xl/calcChain.xml><?xml version="1.0" encoding="utf-8"?>
<calcChain xmlns="http://schemas.openxmlformats.org/spreadsheetml/2006/main">
  <c r="C108" i="1"/>
  <c r="D108"/>
  <c r="E108"/>
  <c r="F108"/>
  <c r="G108"/>
  <c r="H108"/>
  <c r="I108"/>
  <c r="J108"/>
  <c r="K108"/>
  <c r="L108"/>
  <c r="M108"/>
  <c r="N108"/>
  <c r="O108"/>
  <c r="P108"/>
  <c r="B108"/>
  <c r="T109" l="1"/>
  <c r="T108"/>
  <c r="Q9"/>
  <c r="Q8"/>
  <c r="Q7"/>
  <c r="Q11"/>
  <c r="Q10"/>
  <c r="Q12"/>
  <c r="B123"/>
  <c r="P123"/>
  <c r="O123"/>
  <c r="N123"/>
  <c r="M123"/>
  <c r="L123"/>
  <c r="K123"/>
  <c r="J123"/>
  <c r="I123"/>
  <c r="H123"/>
  <c r="G123"/>
  <c r="F123"/>
  <c r="E123"/>
  <c r="D123"/>
  <c r="C123"/>
  <c r="T123" s="1"/>
  <c r="B124"/>
  <c r="P124"/>
  <c r="O124"/>
  <c r="N124"/>
  <c r="M124"/>
  <c r="L124"/>
  <c r="K124"/>
  <c r="J124"/>
  <c r="I124"/>
  <c r="H124"/>
  <c r="G124"/>
  <c r="F124"/>
  <c r="E124"/>
  <c r="D124"/>
  <c r="C124"/>
  <c r="B125"/>
  <c r="P125"/>
  <c r="O125"/>
  <c r="N125"/>
  <c r="M125"/>
  <c r="L125"/>
  <c r="K125"/>
  <c r="J125"/>
  <c r="I125"/>
  <c r="H125"/>
  <c r="G125"/>
  <c r="F125"/>
  <c r="E125"/>
  <c r="D125"/>
  <c r="C125"/>
  <c r="T125" s="1"/>
  <c r="C234" s="1"/>
  <c r="C7" i="4" s="1"/>
  <c r="B126" i="1"/>
  <c r="P126"/>
  <c r="O126"/>
  <c r="N126"/>
  <c r="M126"/>
  <c r="L126"/>
  <c r="K126"/>
  <c r="J126"/>
  <c r="I126"/>
  <c r="H126"/>
  <c r="G126"/>
  <c r="F126"/>
  <c r="E126"/>
  <c r="D126"/>
  <c r="C126"/>
  <c r="S126"/>
  <c r="B235" s="1"/>
  <c r="B8" i="4" s="1"/>
  <c r="B127" i="1"/>
  <c r="P127"/>
  <c r="O127"/>
  <c r="N127"/>
  <c r="M127"/>
  <c r="L127"/>
  <c r="K127"/>
  <c r="J127"/>
  <c r="I127"/>
  <c r="H127"/>
  <c r="G127"/>
  <c r="F127"/>
  <c r="E127"/>
  <c r="D127"/>
  <c r="C127"/>
  <c r="B128"/>
  <c r="P128"/>
  <c r="O128"/>
  <c r="N128"/>
  <c r="M128"/>
  <c r="L128"/>
  <c r="K128"/>
  <c r="J128"/>
  <c r="I128"/>
  <c r="H128"/>
  <c r="G128"/>
  <c r="F128"/>
  <c r="E128"/>
  <c r="V128" s="1"/>
  <c r="E237" s="1"/>
  <c r="E10" i="4" s="1"/>
  <c r="D128" i="1"/>
  <c r="C128"/>
  <c r="U123"/>
  <c r="D232" s="1"/>
  <c r="U125"/>
  <c r="D234" s="1"/>
  <c r="D7" i="4" s="1"/>
  <c r="U126" i="1"/>
  <c r="D235" s="1"/>
  <c r="D8" i="4" s="1"/>
  <c r="V123" i="1"/>
  <c r="E232" s="1"/>
  <c r="V125"/>
  <c r="E234" s="1"/>
  <c r="E7" i="4" s="1"/>
  <c r="V126" i="1"/>
  <c r="E235" s="1"/>
  <c r="E8" i="4" s="1"/>
  <c r="W123" i="1"/>
  <c r="F232" s="1"/>
  <c r="F5" i="4" s="1"/>
  <c r="W124" i="1"/>
  <c r="F233" s="1"/>
  <c r="F6" i="4" s="1"/>
  <c r="W125" i="1"/>
  <c r="F234" s="1"/>
  <c r="F7" i="4" s="1"/>
  <c r="W126" i="1"/>
  <c r="F235" s="1"/>
  <c r="F8" i="4" s="1"/>
  <c r="W128" i="1"/>
  <c r="F237" s="1"/>
  <c r="X123"/>
  <c r="G232" s="1"/>
  <c r="X124"/>
  <c r="G233" s="1"/>
  <c r="X125"/>
  <c r="G234" s="1"/>
  <c r="X126"/>
  <c r="G235" s="1"/>
  <c r="X128"/>
  <c r="G237" s="1"/>
  <c r="Y123"/>
  <c r="H232" s="1"/>
  <c r="Y124"/>
  <c r="H233" s="1"/>
  <c r="Y125"/>
  <c r="H234" s="1"/>
  <c r="Y126"/>
  <c r="H235" s="1"/>
  <c r="Y128"/>
  <c r="H237" s="1"/>
  <c r="Z123"/>
  <c r="I232" s="1"/>
  <c r="Z124"/>
  <c r="I233" s="1"/>
  <c r="I6" i="4" s="1"/>
  <c r="Z125" i="1"/>
  <c r="I234" s="1"/>
  <c r="Z126"/>
  <c r="I235" s="1"/>
  <c r="Z128"/>
  <c r="I237" s="1"/>
  <c r="AA123"/>
  <c r="J232" s="1"/>
  <c r="AA124"/>
  <c r="J233" s="1"/>
  <c r="AA125"/>
  <c r="J234" s="1"/>
  <c r="AA126"/>
  <c r="J235" s="1"/>
  <c r="AB123"/>
  <c r="K232" s="1"/>
  <c r="AB124"/>
  <c r="K233" s="1"/>
  <c r="AB125"/>
  <c r="K234" s="1"/>
  <c r="AB126"/>
  <c r="K235" s="1"/>
  <c r="E116"/>
  <c r="B116"/>
  <c r="H117" s="1"/>
  <c r="AG125"/>
  <c r="P234" s="1"/>
  <c r="AF125"/>
  <c r="O234" s="1"/>
  <c r="O7" i="4" s="1"/>
  <c r="AE125" i="1"/>
  <c r="N234" s="1"/>
  <c r="AD125"/>
  <c r="M234" s="1"/>
  <c r="M7" i="4" s="1"/>
  <c r="AC125" i="1"/>
  <c r="L234" s="1"/>
  <c r="AG124"/>
  <c r="P233" s="1"/>
  <c r="AF124"/>
  <c r="O233" s="1"/>
  <c r="AE124"/>
  <c r="N233" s="1"/>
  <c r="AD124"/>
  <c r="M233" s="1"/>
  <c r="AC124"/>
  <c r="L233" s="1"/>
  <c r="AG123"/>
  <c r="P232" s="1"/>
  <c r="AF123"/>
  <c r="O232" s="1"/>
  <c r="O5" i="4" s="1"/>
  <c r="AE123" i="1"/>
  <c r="N232" s="1"/>
  <c r="AD123"/>
  <c r="M232" s="1"/>
  <c r="M5" i="4" s="1"/>
  <c r="AC123" i="1"/>
  <c r="L232" s="1"/>
  <c r="AG127"/>
  <c r="P236" s="1"/>
  <c r="P9" i="4" s="1"/>
  <c r="O10" i="22" s="1"/>
  <c r="AF127" i="1"/>
  <c r="O236" s="1"/>
  <c r="AE127"/>
  <c r="N236" s="1"/>
  <c r="N9" i="4" s="1"/>
  <c r="AD127" i="1"/>
  <c r="M236" s="1"/>
  <c r="AC127"/>
  <c r="L236" s="1"/>
  <c r="L9" i="4" s="1"/>
  <c r="AB127" i="1"/>
  <c r="K236" s="1"/>
  <c r="AA127"/>
  <c r="J236" s="1"/>
  <c r="J9" i="4" s="1"/>
  <c r="AG126" i="1"/>
  <c r="P235" s="1"/>
  <c r="AF126"/>
  <c r="O235" s="1"/>
  <c r="AE126"/>
  <c r="N235" s="1"/>
  <c r="AD126"/>
  <c r="M235" s="1"/>
  <c r="AC126"/>
  <c r="L235" s="1"/>
  <c r="AG128"/>
  <c r="P237" s="1"/>
  <c r="AF128"/>
  <c r="O237" s="1"/>
  <c r="AE128"/>
  <c r="N237" s="1"/>
  <c r="AD128"/>
  <c r="M237" s="1"/>
  <c r="AC128"/>
  <c r="L237" s="1"/>
  <c r="AB128"/>
  <c r="K237" s="1"/>
  <c r="AA128"/>
  <c r="J237" s="1"/>
  <c r="B129"/>
  <c r="P129"/>
  <c r="O129"/>
  <c r="N129"/>
  <c r="M129"/>
  <c r="L129"/>
  <c r="K129"/>
  <c r="J129"/>
  <c r="I129"/>
  <c r="H129"/>
  <c r="G129"/>
  <c r="F129"/>
  <c r="E129"/>
  <c r="D129"/>
  <c r="C129"/>
  <c r="B130"/>
  <c r="P130"/>
  <c r="O130"/>
  <c r="N130"/>
  <c r="M130"/>
  <c r="L130"/>
  <c r="K130"/>
  <c r="J130"/>
  <c r="I130"/>
  <c r="H130"/>
  <c r="G130"/>
  <c r="F130"/>
  <c r="E130"/>
  <c r="D130"/>
  <c r="Z130" s="1"/>
  <c r="I239" s="1"/>
  <c r="C130"/>
  <c r="B131"/>
  <c r="P131"/>
  <c r="O131"/>
  <c r="N131"/>
  <c r="M131"/>
  <c r="L131"/>
  <c r="K131"/>
  <c r="J131"/>
  <c r="I131"/>
  <c r="H131"/>
  <c r="G131"/>
  <c r="F131"/>
  <c r="E131"/>
  <c r="D131"/>
  <c r="C131"/>
  <c r="B132"/>
  <c r="P132"/>
  <c r="O132"/>
  <c r="N132"/>
  <c r="M132"/>
  <c r="L132"/>
  <c r="K132"/>
  <c r="J132"/>
  <c r="I132"/>
  <c r="H132"/>
  <c r="G132"/>
  <c r="F132"/>
  <c r="E132"/>
  <c r="D132"/>
  <c r="Z132" s="1"/>
  <c r="I241" s="1"/>
  <c r="C132"/>
  <c r="AF129"/>
  <c r="O238" s="1"/>
  <c r="AD129"/>
  <c r="M238" s="1"/>
  <c r="AB129"/>
  <c r="K238" s="1"/>
  <c r="X129"/>
  <c r="G238" s="1"/>
  <c r="AF130"/>
  <c r="O239" s="1"/>
  <c r="AD130"/>
  <c r="M239" s="1"/>
  <c r="AB130"/>
  <c r="K239" s="1"/>
  <c r="X130"/>
  <c r="G239" s="1"/>
  <c r="AF131"/>
  <c r="O240" s="1"/>
  <c r="AD131"/>
  <c r="M240" s="1"/>
  <c r="AB131"/>
  <c r="K240" s="1"/>
  <c r="X131"/>
  <c r="G240" s="1"/>
  <c r="AF132"/>
  <c r="O241" s="1"/>
  <c r="AD132"/>
  <c r="M241" s="1"/>
  <c r="AB132"/>
  <c r="K241" s="1"/>
  <c r="X132"/>
  <c r="G241" s="1"/>
  <c r="Q13"/>
  <c r="Q14"/>
  <c r="Q15"/>
  <c r="Q16"/>
  <c r="B133"/>
  <c r="P133"/>
  <c r="O133"/>
  <c r="N133"/>
  <c r="M133"/>
  <c r="L133"/>
  <c r="K133"/>
  <c r="J133"/>
  <c r="I133"/>
  <c r="H133"/>
  <c r="G133"/>
  <c r="F133"/>
  <c r="E133"/>
  <c r="D133"/>
  <c r="C133"/>
  <c r="B134"/>
  <c r="P134"/>
  <c r="O134"/>
  <c r="N134"/>
  <c r="M134"/>
  <c r="L134"/>
  <c r="K134"/>
  <c r="J134"/>
  <c r="I134"/>
  <c r="H134"/>
  <c r="G134"/>
  <c r="F134"/>
  <c r="E134"/>
  <c r="D134"/>
  <c r="C134"/>
  <c r="B135"/>
  <c r="P135"/>
  <c r="O135"/>
  <c r="N135"/>
  <c r="M135"/>
  <c r="L135"/>
  <c r="K135"/>
  <c r="J135"/>
  <c r="I135"/>
  <c r="H135"/>
  <c r="G135"/>
  <c r="F135"/>
  <c r="E135"/>
  <c r="D135"/>
  <c r="C135"/>
  <c r="B136"/>
  <c r="P136"/>
  <c r="O136"/>
  <c r="N136"/>
  <c r="M136"/>
  <c r="L136"/>
  <c r="K136"/>
  <c r="J136"/>
  <c r="I136"/>
  <c r="H136"/>
  <c r="G136"/>
  <c r="F136"/>
  <c r="E136"/>
  <c r="D136"/>
  <c r="C136"/>
  <c r="B137"/>
  <c r="P137"/>
  <c r="O137"/>
  <c r="N137"/>
  <c r="M137"/>
  <c r="L137"/>
  <c r="K137"/>
  <c r="J137"/>
  <c r="I137"/>
  <c r="H137"/>
  <c r="Y137" s="1"/>
  <c r="H246" s="1"/>
  <c r="G137"/>
  <c r="F137"/>
  <c r="W137" s="1"/>
  <c r="F246" s="1"/>
  <c r="F19" i="4" s="1"/>
  <c r="E137" i="1"/>
  <c r="D137"/>
  <c r="C137"/>
  <c r="B138"/>
  <c r="Y138" s="1"/>
  <c r="H247" s="1"/>
  <c r="H20" i="4" s="1"/>
  <c r="P138" i="1"/>
  <c r="O138"/>
  <c r="N138"/>
  <c r="M138"/>
  <c r="L138"/>
  <c r="K138"/>
  <c r="J138"/>
  <c r="I138"/>
  <c r="H138"/>
  <c r="G138"/>
  <c r="F138"/>
  <c r="E138"/>
  <c r="D138"/>
  <c r="C138"/>
  <c r="B139"/>
  <c r="P139"/>
  <c r="O139"/>
  <c r="N139"/>
  <c r="M139"/>
  <c r="L139"/>
  <c r="K139"/>
  <c r="J139"/>
  <c r="I139"/>
  <c r="H139"/>
  <c r="G139"/>
  <c r="F139"/>
  <c r="E139"/>
  <c r="D139"/>
  <c r="X139" s="1"/>
  <c r="G248" s="1"/>
  <c r="C139"/>
  <c r="B140"/>
  <c r="P140"/>
  <c r="O140"/>
  <c r="N140"/>
  <c r="M140"/>
  <c r="L140"/>
  <c r="K140"/>
  <c r="J140"/>
  <c r="I140"/>
  <c r="H140"/>
  <c r="G140"/>
  <c r="X140" s="1"/>
  <c r="G249" s="1"/>
  <c r="G22" i="4" s="1"/>
  <c r="F140" i="1"/>
  <c r="E140"/>
  <c r="D140"/>
  <c r="C140"/>
  <c r="T140" s="1"/>
  <c r="T136"/>
  <c r="U133"/>
  <c r="D242" s="1"/>
  <c r="D15" i="4" s="1"/>
  <c r="U134" i="1"/>
  <c r="D243" s="1"/>
  <c r="D16" i="4" s="1"/>
  <c r="C17" i="11" s="1"/>
  <c r="U138" i="1"/>
  <c r="D247" s="1"/>
  <c r="D20" i="4" s="1"/>
  <c r="C21" i="11" s="1"/>
  <c r="AF140" i="1"/>
  <c r="O249" s="1"/>
  <c r="AD140"/>
  <c r="M249" s="1"/>
  <c r="AB140"/>
  <c r="K249" s="1"/>
  <c r="Z140"/>
  <c r="I249" s="1"/>
  <c r="V140"/>
  <c r="E249" s="1"/>
  <c r="E22" i="4" s="1"/>
  <c r="AF139" i="1"/>
  <c r="O248" s="1"/>
  <c r="AD139"/>
  <c r="M248" s="1"/>
  <c r="AB139"/>
  <c r="K248" s="1"/>
  <c r="Z139"/>
  <c r="I248" s="1"/>
  <c r="I21" i="4" s="1"/>
  <c r="H22" i="21" s="1"/>
  <c r="V139" i="1"/>
  <c r="E248" s="1"/>
  <c r="AG138"/>
  <c r="P247" s="1"/>
  <c r="AF138"/>
  <c r="O247" s="1"/>
  <c r="AE138"/>
  <c r="N247" s="1"/>
  <c r="AD138"/>
  <c r="M247" s="1"/>
  <c r="AC138"/>
  <c r="L247" s="1"/>
  <c r="AB138"/>
  <c r="K247" s="1"/>
  <c r="K20" i="4" s="1"/>
  <c r="AA138" i="1"/>
  <c r="J247" s="1"/>
  <c r="Z138"/>
  <c r="I247" s="1"/>
  <c r="X138"/>
  <c r="G247" s="1"/>
  <c r="G20" i="4" s="1"/>
  <c r="V138" i="1"/>
  <c r="E247" s="1"/>
  <c r="E20" i="4" s="1"/>
  <c r="AG137" i="1"/>
  <c r="P246" s="1"/>
  <c r="AF137"/>
  <c r="O246" s="1"/>
  <c r="AE137"/>
  <c r="N246" s="1"/>
  <c r="AD137"/>
  <c r="M246" s="1"/>
  <c r="M19" i="4" s="1"/>
  <c r="L20" i="19" s="1"/>
  <c r="AC137" i="1"/>
  <c r="L246" s="1"/>
  <c r="AB137"/>
  <c r="K246" s="1"/>
  <c r="AA137"/>
  <c r="J246" s="1"/>
  <c r="Z137"/>
  <c r="I246" s="1"/>
  <c r="I19" i="4" s="1"/>
  <c r="H20" i="21" s="1"/>
  <c r="X137" i="1"/>
  <c r="G246" s="1"/>
  <c r="V137"/>
  <c r="E246" s="1"/>
  <c r="AG136"/>
  <c r="P245" s="1"/>
  <c r="AF136"/>
  <c r="O245" s="1"/>
  <c r="AE136"/>
  <c r="N245" s="1"/>
  <c r="AD136"/>
  <c r="M245" s="1"/>
  <c r="AC136"/>
  <c r="L245" s="1"/>
  <c r="AB136"/>
  <c r="K245" s="1"/>
  <c r="K18" i="4" s="1"/>
  <c r="J19" i="21" s="1"/>
  <c r="AA136" i="1"/>
  <c r="J245" s="1"/>
  <c r="Z136"/>
  <c r="I245" s="1"/>
  <c r="X136"/>
  <c r="G245" s="1"/>
  <c r="G18" i="4" s="1"/>
  <c r="F19" i="21" s="1"/>
  <c r="V136" i="1"/>
  <c r="E245" s="1"/>
  <c r="E18" i="4" s="1"/>
  <c r="AG135" i="1"/>
  <c r="P244" s="1"/>
  <c r="AF135"/>
  <c r="O244" s="1"/>
  <c r="AE135"/>
  <c r="N244" s="1"/>
  <c r="AD135"/>
  <c r="M244" s="1"/>
  <c r="M17" i="4" s="1"/>
  <c r="L18" i="19" s="1"/>
  <c r="AC135" i="1"/>
  <c r="L244" s="1"/>
  <c r="AB135"/>
  <c r="K244" s="1"/>
  <c r="AA135"/>
  <c r="J244" s="1"/>
  <c r="Z135"/>
  <c r="I244" s="1"/>
  <c r="I17" i="4" s="1"/>
  <c r="H18" i="21" s="1"/>
  <c r="X135" i="1"/>
  <c r="G244" s="1"/>
  <c r="V135"/>
  <c r="E244" s="1"/>
  <c r="AG134"/>
  <c r="P243" s="1"/>
  <c r="AF134"/>
  <c r="O243" s="1"/>
  <c r="O16" i="4" s="1"/>
  <c r="AE134" i="1"/>
  <c r="N243" s="1"/>
  <c r="AD134"/>
  <c r="M243" s="1"/>
  <c r="AC134"/>
  <c r="L243" s="1"/>
  <c r="AB134"/>
  <c r="K243" s="1"/>
  <c r="K16" i="4" s="1"/>
  <c r="AA134" i="1"/>
  <c r="J243" s="1"/>
  <c r="Z134"/>
  <c r="I243" s="1"/>
  <c r="X134"/>
  <c r="G243" s="1"/>
  <c r="G16" i="4" s="1"/>
  <c r="V134" i="1"/>
  <c r="E243" s="1"/>
  <c r="E16" i="4" s="1"/>
  <c r="AG133" i="1"/>
  <c r="P242" s="1"/>
  <c r="AF133"/>
  <c r="O242" s="1"/>
  <c r="AE133"/>
  <c r="N242" s="1"/>
  <c r="AD133"/>
  <c r="M242" s="1"/>
  <c r="M15" i="4" s="1"/>
  <c r="L16" i="19" s="1"/>
  <c r="AC133" i="1"/>
  <c r="L242" s="1"/>
  <c r="AB133"/>
  <c r="K242" s="1"/>
  <c r="AA133"/>
  <c r="J242" s="1"/>
  <c r="Z133"/>
  <c r="I242" s="1"/>
  <c r="I15" i="4" s="1"/>
  <c r="H16" i="21" s="1"/>
  <c r="X133" i="1"/>
  <c r="G242" s="1"/>
  <c r="V133"/>
  <c r="E242" s="1"/>
  <c r="J141"/>
  <c r="P141"/>
  <c r="O141"/>
  <c r="N141"/>
  <c r="M141"/>
  <c r="L141"/>
  <c r="K141"/>
  <c r="I141"/>
  <c r="H141"/>
  <c r="G141"/>
  <c r="F141"/>
  <c r="E141"/>
  <c r="D141"/>
  <c r="C141"/>
  <c r="AA141" s="1"/>
  <c r="B141"/>
  <c r="J142"/>
  <c r="P142"/>
  <c r="O142"/>
  <c r="N142"/>
  <c r="M142"/>
  <c r="L142"/>
  <c r="K142"/>
  <c r="I142"/>
  <c r="H142"/>
  <c r="G142"/>
  <c r="F142"/>
  <c r="E142"/>
  <c r="D142"/>
  <c r="C142"/>
  <c r="B142"/>
  <c r="J143"/>
  <c r="P143"/>
  <c r="O143"/>
  <c r="N143"/>
  <c r="M143"/>
  <c r="L143"/>
  <c r="K143"/>
  <c r="I143"/>
  <c r="H143"/>
  <c r="G143"/>
  <c r="F143"/>
  <c r="E143"/>
  <c r="D143"/>
  <c r="C143"/>
  <c r="B143"/>
  <c r="J144"/>
  <c r="P144"/>
  <c r="O144"/>
  <c r="N144"/>
  <c r="M144"/>
  <c r="L144"/>
  <c r="K144"/>
  <c r="I144"/>
  <c r="H144"/>
  <c r="G144"/>
  <c r="F144"/>
  <c r="E144"/>
  <c r="D144"/>
  <c r="C144"/>
  <c r="B144"/>
  <c r="J145"/>
  <c r="P145"/>
  <c r="O145"/>
  <c r="N145"/>
  <c r="M145"/>
  <c r="L145"/>
  <c r="K145"/>
  <c r="I145"/>
  <c r="H145"/>
  <c r="G145"/>
  <c r="F145"/>
  <c r="E145"/>
  <c r="D145"/>
  <c r="C145"/>
  <c r="B145"/>
  <c r="J146"/>
  <c r="P146"/>
  <c r="O146"/>
  <c r="N146"/>
  <c r="M146"/>
  <c r="L146"/>
  <c r="K146"/>
  <c r="I146"/>
  <c r="H146"/>
  <c r="G146"/>
  <c r="F146"/>
  <c r="E146"/>
  <c r="D146"/>
  <c r="C146"/>
  <c r="B14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AH9"/>
  <c r="AH7"/>
  <c r="AI9"/>
  <c r="AI7"/>
  <c r="AI11" s="1"/>
  <c r="AH8"/>
  <c r="AI8"/>
  <c r="R7"/>
  <c r="H10" i="12"/>
  <c r="I11" i="11"/>
  <c r="J13" i="10"/>
  <c r="K16" i="9"/>
  <c r="L19" i="8"/>
  <c r="M21" i="16"/>
  <c r="N22" i="17"/>
  <c r="O24" i="18"/>
  <c r="P25" i="19"/>
  <c r="Q28" i="20"/>
  <c r="R22" i="21"/>
  <c r="S31" i="22"/>
  <c r="R17" i="1"/>
  <c r="S17" s="1"/>
  <c r="R14"/>
  <c r="S14" s="1"/>
  <c r="R11"/>
  <c r="S11" s="1"/>
  <c r="R9"/>
  <c r="G9" i="13"/>
  <c r="N87" i="17"/>
  <c r="N32"/>
  <c r="J5" i="4"/>
  <c r="I6" i="17" s="1"/>
  <c r="J6" i="4"/>
  <c r="I7" i="16" s="1"/>
  <c r="J7" i="4"/>
  <c r="J8"/>
  <c r="I9" i="16" s="1"/>
  <c r="J10" i="4"/>
  <c r="K5"/>
  <c r="K6"/>
  <c r="J7" i="17" s="1"/>
  <c r="K7" i="4"/>
  <c r="K8"/>
  <c r="K9"/>
  <c r="K10"/>
  <c r="J11" i="17" s="1"/>
  <c r="K11" i="4"/>
  <c r="K12"/>
  <c r="K13"/>
  <c r="I5"/>
  <c r="I7"/>
  <c r="H8" i="17" s="1"/>
  <c r="I8" i="4"/>
  <c r="I10"/>
  <c r="I12"/>
  <c r="H5"/>
  <c r="H6"/>
  <c r="G7" i="17" s="1"/>
  <c r="H7" i="4"/>
  <c r="H8"/>
  <c r="H10"/>
  <c r="G11" i="17" s="1"/>
  <c r="G5" i="4"/>
  <c r="G6"/>
  <c r="F7" i="9" s="1"/>
  <c r="G7" i="4"/>
  <c r="G8"/>
  <c r="G10"/>
  <c r="G11"/>
  <c r="G12"/>
  <c r="G13"/>
  <c r="F10"/>
  <c r="E11" i="21" s="1"/>
  <c r="E15" i="4"/>
  <c r="D16" i="21" s="1"/>
  <c r="E17" i="4"/>
  <c r="D18" i="21" s="1"/>
  <c r="E19" i="4"/>
  <c r="D20" i="21" s="1"/>
  <c r="E21" i="4"/>
  <c r="D22" i="21" s="1"/>
  <c r="G14" i="4"/>
  <c r="F15" i="21" s="1"/>
  <c r="G15" i="4"/>
  <c r="G17"/>
  <c r="G19"/>
  <c r="G21"/>
  <c r="H19"/>
  <c r="G20" i="20" s="1"/>
  <c r="I14" i="4"/>
  <c r="H15" i="19" s="1"/>
  <c r="I16" i="4"/>
  <c r="I18"/>
  <c r="H19" i="8" s="1"/>
  <c r="I20" i="4"/>
  <c r="I22"/>
  <c r="H23" i="19" s="1"/>
  <c r="J15" i="4"/>
  <c r="I16" i="21" s="1"/>
  <c r="J16" i="4"/>
  <c r="I17" i="18" s="1"/>
  <c r="J17" i="4"/>
  <c r="I18" i="21" s="1"/>
  <c r="J18" i="4"/>
  <c r="I19" i="19" s="1"/>
  <c r="J19" i="4"/>
  <c r="I20" i="21" s="1"/>
  <c r="J20" i="4"/>
  <c r="I21" i="19" s="1"/>
  <c r="K14" i="4"/>
  <c r="J15" i="21" s="1"/>
  <c r="K15" i="4"/>
  <c r="K17"/>
  <c r="K19"/>
  <c r="K21"/>
  <c r="K22"/>
  <c r="J23" i="21" s="1"/>
  <c r="O99" i="18"/>
  <c r="O34"/>
  <c r="L5" i="4"/>
  <c r="L6"/>
  <c r="K7" i="18" s="1"/>
  <c r="L7" i="4"/>
  <c r="L8"/>
  <c r="K9" i="18" s="1"/>
  <c r="L10" i="4"/>
  <c r="J11" i="18"/>
  <c r="H8"/>
  <c r="G7"/>
  <c r="G11"/>
  <c r="D21"/>
  <c r="L15" i="4"/>
  <c r="K16" i="18" s="1"/>
  <c r="L16" i="4"/>
  <c r="K17" i="20" s="1"/>
  <c r="L17" i="4"/>
  <c r="K18" i="18" s="1"/>
  <c r="L18" i="4"/>
  <c r="K19" i="20" s="1"/>
  <c r="L19" i="4"/>
  <c r="K20" i="18" s="1"/>
  <c r="L20" i="4"/>
  <c r="K21" i="20" s="1"/>
  <c r="H21" i="18"/>
  <c r="F21"/>
  <c r="P112" i="19"/>
  <c r="P36"/>
  <c r="M6" i="4"/>
  <c r="L7" i="21" s="1"/>
  <c r="M8" i="4"/>
  <c r="L9" i="21" s="1"/>
  <c r="M9" i="4"/>
  <c r="L10" i="19" s="1"/>
  <c r="M10" i="4"/>
  <c r="L11" i="21" s="1"/>
  <c r="M11" i="4"/>
  <c r="L12" i="19" s="1"/>
  <c r="M12" i="4"/>
  <c r="L13" i="21" s="1"/>
  <c r="M13" i="4"/>
  <c r="L14" i="19" s="1"/>
  <c r="J9"/>
  <c r="J11"/>
  <c r="J13"/>
  <c r="H6"/>
  <c r="H8"/>
  <c r="F12"/>
  <c r="G7"/>
  <c r="G9"/>
  <c r="G11"/>
  <c r="I8"/>
  <c r="K11"/>
  <c r="D19"/>
  <c r="M14" i="4"/>
  <c r="M16"/>
  <c r="L17" i="21" s="1"/>
  <c r="M18" i="4"/>
  <c r="M20"/>
  <c r="L21" i="20" s="1"/>
  <c r="M21" i="4"/>
  <c r="L22" i="19" s="1"/>
  <c r="M22" i="4"/>
  <c r="F15" i="19"/>
  <c r="F19"/>
  <c r="G20"/>
  <c r="H19"/>
  <c r="I16"/>
  <c r="I18"/>
  <c r="I20"/>
  <c r="J15"/>
  <c r="J19"/>
  <c r="J23"/>
  <c r="K18"/>
  <c r="Q126" i="20"/>
  <c r="A23" i="5"/>
  <c r="Q38" i="20"/>
  <c r="K7"/>
  <c r="N5" i="4"/>
  <c r="M6" i="22" s="1"/>
  <c r="N6" i="4"/>
  <c r="M7" i="20" s="1"/>
  <c r="N7" i="4"/>
  <c r="M8" i="21" s="1"/>
  <c r="N8" i="4"/>
  <c r="M9" i="20" s="1"/>
  <c r="N10" i="4"/>
  <c r="M11" i="20" s="1"/>
  <c r="I8"/>
  <c r="G7"/>
  <c r="G9"/>
  <c r="G11"/>
  <c r="F12"/>
  <c r="H6"/>
  <c r="H8"/>
  <c r="J9"/>
  <c r="J11"/>
  <c r="J13"/>
  <c r="L10"/>
  <c r="L12"/>
  <c r="L14"/>
  <c r="N15" i="4"/>
  <c r="M16" i="20" s="1"/>
  <c r="N16" i="4"/>
  <c r="N17"/>
  <c r="M18" i="20" s="1"/>
  <c r="N18" i="4"/>
  <c r="N19"/>
  <c r="M20" i="20" s="1"/>
  <c r="N20" i="4"/>
  <c r="D17" i="20"/>
  <c r="F15"/>
  <c r="F17"/>
  <c r="F19"/>
  <c r="F21"/>
  <c r="F23"/>
  <c r="G21"/>
  <c r="H16"/>
  <c r="H18"/>
  <c r="H20"/>
  <c r="H22"/>
  <c r="I16"/>
  <c r="I18"/>
  <c r="I20"/>
  <c r="J15"/>
  <c r="J17"/>
  <c r="J19"/>
  <c r="J21"/>
  <c r="J23"/>
  <c r="L17"/>
  <c r="R141" i="21"/>
  <c r="A24" i="5"/>
  <c r="R40" i="21"/>
  <c r="L10"/>
  <c r="L12"/>
  <c r="L14"/>
  <c r="K6"/>
  <c r="K7"/>
  <c r="K8"/>
  <c r="K9"/>
  <c r="K11"/>
  <c r="J9"/>
  <c r="J11"/>
  <c r="J13"/>
  <c r="I8"/>
  <c r="H6"/>
  <c r="H8"/>
  <c r="G7"/>
  <c r="G9"/>
  <c r="G11"/>
  <c r="F6"/>
  <c r="F14"/>
  <c r="O6" i="4"/>
  <c r="N7" i="21" s="1"/>
  <c r="O8" i="4"/>
  <c r="O9"/>
  <c r="O10"/>
  <c r="N11" i="21" s="1"/>
  <c r="O11" i="4"/>
  <c r="O12"/>
  <c r="N13" i="21" s="1"/>
  <c r="O13" i="4"/>
  <c r="E20" i="21"/>
  <c r="D17"/>
  <c r="D19"/>
  <c r="D21"/>
  <c r="D23"/>
  <c r="O14" i="4"/>
  <c r="N15" i="21" s="1"/>
  <c r="O15" i="4"/>
  <c r="N16" i="21" s="1"/>
  <c r="O17" i="4"/>
  <c r="N18" i="21" s="1"/>
  <c r="O18" i="4"/>
  <c r="N19" i="21" s="1"/>
  <c r="O19" i="4"/>
  <c r="N20" i="21" s="1"/>
  <c r="O20" i="4"/>
  <c r="N21" i="21" s="1"/>
  <c r="O21" i="4"/>
  <c r="N22" i="21" s="1"/>
  <c r="O22" i="4"/>
  <c r="N23" i="21" s="1"/>
  <c r="F16"/>
  <c r="F20"/>
  <c r="G20"/>
  <c r="H17"/>
  <c r="H21"/>
  <c r="I17"/>
  <c r="J21"/>
  <c r="K16"/>
  <c r="K20"/>
  <c r="L21"/>
  <c r="M18"/>
  <c r="S157" i="22"/>
  <c r="A25" i="5"/>
  <c r="S42" i="22"/>
  <c r="P5" i="4"/>
  <c r="O6" i="22" s="1"/>
  <c r="P6" i="4"/>
  <c r="O7" i="22" s="1"/>
  <c r="P7" i="4"/>
  <c r="O8" i="22" s="1"/>
  <c r="P8" i="4"/>
  <c r="O9" i="22" s="1"/>
  <c r="P10" i="4"/>
  <c r="O11" i="22" s="1"/>
  <c r="L10"/>
  <c r="L12"/>
  <c r="L14"/>
  <c r="J9"/>
  <c r="J11"/>
  <c r="J13"/>
  <c r="K7"/>
  <c r="H6"/>
  <c r="H8"/>
  <c r="I6"/>
  <c r="I8"/>
  <c r="F8"/>
  <c r="F12"/>
  <c r="G7"/>
  <c r="G9"/>
  <c r="G11"/>
  <c r="N13"/>
  <c r="D16"/>
  <c r="D20"/>
  <c r="P15" i="4"/>
  <c r="O16" i="22" s="1"/>
  <c r="P16" i="4"/>
  <c r="O17" i="22" s="1"/>
  <c r="P17" i="4"/>
  <c r="O18" i="22" s="1"/>
  <c r="P18" i="4"/>
  <c r="O19" i="22" s="1"/>
  <c r="P19" i="4"/>
  <c r="O20" i="22" s="1"/>
  <c r="P20" i="4"/>
  <c r="O21" i="22" s="1"/>
  <c r="N16"/>
  <c r="N18"/>
  <c r="N19"/>
  <c r="N20"/>
  <c r="N21"/>
  <c r="N22"/>
  <c r="N23"/>
  <c r="M18"/>
  <c r="L16"/>
  <c r="L18"/>
  <c r="L20"/>
  <c r="L22"/>
  <c r="K16"/>
  <c r="K20"/>
  <c r="J15"/>
  <c r="J17"/>
  <c r="J19"/>
  <c r="J21"/>
  <c r="J23"/>
  <c r="I16"/>
  <c r="I18"/>
  <c r="I20"/>
  <c r="H16"/>
  <c r="H18"/>
  <c r="H20"/>
  <c r="H22"/>
  <c r="G20"/>
  <c r="F15"/>
  <c r="F17"/>
  <c r="F19"/>
  <c r="F21"/>
  <c r="F23"/>
  <c r="G34" i="13"/>
  <c r="G20"/>
  <c r="H39" i="12"/>
  <c r="H22"/>
  <c r="D16"/>
  <c r="D20"/>
  <c r="I45" i="11"/>
  <c r="I24"/>
  <c r="D19"/>
  <c r="D23"/>
  <c r="E20"/>
  <c r="C16"/>
  <c r="J52" i="10"/>
  <c r="J26"/>
  <c r="F8"/>
  <c r="F12"/>
  <c r="E11"/>
  <c r="D19"/>
  <c r="D23"/>
  <c r="E20"/>
  <c r="F15"/>
  <c r="F19"/>
  <c r="F23"/>
  <c r="K60" i="9"/>
  <c r="K28"/>
  <c r="F9"/>
  <c r="F11"/>
  <c r="F13"/>
  <c r="G6"/>
  <c r="G7"/>
  <c r="G8"/>
  <c r="G9"/>
  <c r="G11"/>
  <c r="E11"/>
  <c r="D17"/>
  <c r="D21"/>
  <c r="G20"/>
  <c r="F15"/>
  <c r="F17"/>
  <c r="F19"/>
  <c r="F21"/>
  <c r="F23"/>
  <c r="L69" i="8"/>
  <c r="L30"/>
  <c r="F8"/>
  <c r="F12"/>
  <c r="G7"/>
  <c r="G9"/>
  <c r="G11"/>
  <c r="H6"/>
  <c r="H8"/>
  <c r="D17"/>
  <c r="D21"/>
  <c r="H15"/>
  <c r="H23"/>
  <c r="G20"/>
  <c r="G21"/>
  <c r="F15"/>
  <c r="F17"/>
  <c r="F19"/>
  <c r="F21"/>
  <c r="F23"/>
  <c r="M78" i="16"/>
  <c r="M32"/>
  <c r="I6"/>
  <c r="I8"/>
  <c r="I11"/>
  <c r="H6"/>
  <c r="H8"/>
  <c r="G7"/>
  <c r="G9"/>
  <c r="G11"/>
  <c r="F6"/>
  <c r="F8"/>
  <c r="F12"/>
  <c r="F14"/>
  <c r="E11"/>
  <c r="C16"/>
  <c r="D17"/>
  <c r="D19"/>
  <c r="D21"/>
  <c r="D23"/>
  <c r="E20"/>
  <c r="F15"/>
  <c r="F17"/>
  <c r="F19"/>
  <c r="F21"/>
  <c r="F23"/>
  <c r="G20"/>
  <c r="G21"/>
  <c r="H17"/>
  <c r="H21"/>
  <c r="I16"/>
  <c r="I18"/>
  <c r="I20"/>
  <c r="V7" i="1"/>
  <c r="W7"/>
  <c r="X7"/>
  <c r="Y7"/>
  <c r="Z7"/>
  <c r="AA7"/>
  <c r="AB7"/>
  <c r="AC7"/>
  <c r="AD7"/>
  <c r="AE7"/>
  <c r="AF7"/>
  <c r="AG7"/>
  <c r="V8"/>
  <c r="W8"/>
  <c r="X8"/>
  <c r="Y8"/>
  <c r="Z8"/>
  <c r="AA8"/>
  <c r="AB8"/>
  <c r="AC8"/>
  <c r="AD8"/>
  <c r="AE8"/>
  <c r="AF8"/>
  <c r="AG8"/>
  <c r="V9"/>
  <c r="W9"/>
  <c r="W11" s="1"/>
  <c r="X9"/>
  <c r="X11" s="1"/>
  <c r="Y9"/>
  <c r="Z9"/>
  <c r="Z11" s="1"/>
  <c r="AA9"/>
  <c r="AB9"/>
  <c r="AB11" s="1"/>
  <c r="AC9"/>
  <c r="AD9"/>
  <c r="AE9"/>
  <c r="AF9"/>
  <c r="AG9"/>
  <c r="V10"/>
  <c r="W10"/>
  <c r="X10"/>
  <c r="Y10"/>
  <c r="Z10"/>
  <c r="AA10"/>
  <c r="AB10"/>
  <c r="AC10"/>
  <c r="AD10"/>
  <c r="AE10"/>
  <c r="AF10"/>
  <c r="AG10"/>
  <c r="V11"/>
  <c r="Y11"/>
  <c r="AA11"/>
  <c r="AC11"/>
  <c r="AD11"/>
  <c r="AE11"/>
  <c r="AF11"/>
  <c r="AG11"/>
  <c r="U9"/>
  <c r="U7"/>
  <c r="U8"/>
  <c r="P147"/>
  <c r="O147"/>
  <c r="N147"/>
  <c r="M147"/>
  <c r="L147"/>
  <c r="K147"/>
  <c r="J147"/>
  <c r="I147"/>
  <c r="H147"/>
  <c r="G147"/>
  <c r="F147"/>
  <c r="E147"/>
  <c r="D147"/>
  <c r="C147"/>
  <c r="B147"/>
  <c r="K148"/>
  <c r="B148"/>
  <c r="C148"/>
  <c r="D148"/>
  <c r="E148"/>
  <c r="F148"/>
  <c r="G148"/>
  <c r="H148"/>
  <c r="I148"/>
  <c r="J148"/>
  <c r="L148"/>
  <c r="M148"/>
  <c r="N148"/>
  <c r="O148"/>
  <c r="P148"/>
  <c r="K149"/>
  <c r="B149"/>
  <c r="C149"/>
  <c r="D149"/>
  <c r="E149"/>
  <c r="F149"/>
  <c r="G149"/>
  <c r="H149"/>
  <c r="I149"/>
  <c r="J149"/>
  <c r="L149"/>
  <c r="M149"/>
  <c r="N149"/>
  <c r="O149"/>
  <c r="P149"/>
  <c r="I150"/>
  <c r="B150"/>
  <c r="C150"/>
  <c r="D150"/>
  <c r="E150"/>
  <c r="F150"/>
  <c r="G150"/>
  <c r="H150"/>
  <c r="J150"/>
  <c r="K150"/>
  <c r="L150"/>
  <c r="M150"/>
  <c r="N150"/>
  <c r="O150"/>
  <c r="P150"/>
  <c r="I151"/>
  <c r="B151"/>
  <c r="C151"/>
  <c r="D151"/>
  <c r="E151"/>
  <c r="F151"/>
  <c r="G151"/>
  <c r="H151"/>
  <c r="J151"/>
  <c r="K151"/>
  <c r="L151"/>
  <c r="M151"/>
  <c r="N151"/>
  <c r="O151"/>
  <c r="P151"/>
  <c r="I152"/>
  <c r="B152"/>
  <c r="C152"/>
  <c r="D152"/>
  <c r="E152"/>
  <c r="F152"/>
  <c r="G152"/>
  <c r="H152"/>
  <c r="J152"/>
  <c r="K152"/>
  <c r="L152"/>
  <c r="M152"/>
  <c r="N152"/>
  <c r="O152"/>
  <c r="P152"/>
  <c r="I153"/>
  <c r="B153"/>
  <c r="C153"/>
  <c r="D153"/>
  <c r="E153"/>
  <c r="F153"/>
  <c r="G153"/>
  <c r="H153"/>
  <c r="J153"/>
  <c r="K153"/>
  <c r="L153"/>
  <c r="M153"/>
  <c r="N153"/>
  <c r="O153"/>
  <c r="P153"/>
  <c r="I154"/>
  <c r="B154"/>
  <c r="C154"/>
  <c r="D154"/>
  <c r="E154"/>
  <c r="F154"/>
  <c r="G154"/>
  <c r="H154"/>
  <c r="J154"/>
  <c r="K154"/>
  <c r="L154"/>
  <c r="M154"/>
  <c r="N154"/>
  <c r="O154"/>
  <c r="P154"/>
  <c r="I155"/>
  <c r="B155"/>
  <c r="C155"/>
  <c r="D155"/>
  <c r="E155"/>
  <c r="F155"/>
  <c r="G155"/>
  <c r="H155"/>
  <c r="J155"/>
  <c r="K155"/>
  <c r="L155"/>
  <c r="M155"/>
  <c r="N155"/>
  <c r="O155"/>
  <c r="P155"/>
  <c r="I156"/>
  <c r="B156"/>
  <c r="C156"/>
  <c r="D156"/>
  <c r="E156"/>
  <c r="F156"/>
  <c r="G156"/>
  <c r="H156"/>
  <c r="J156"/>
  <c r="K156"/>
  <c r="L156"/>
  <c r="M156"/>
  <c r="N156"/>
  <c r="O156"/>
  <c r="P156"/>
  <c r="I157"/>
  <c r="B157"/>
  <c r="C157"/>
  <c r="D157"/>
  <c r="E157"/>
  <c r="F157"/>
  <c r="G157"/>
  <c r="H157"/>
  <c r="J157"/>
  <c r="K157"/>
  <c r="L157"/>
  <c r="M157"/>
  <c r="N157"/>
  <c r="O157"/>
  <c r="P157"/>
  <c r="I158"/>
  <c r="B158"/>
  <c r="C158"/>
  <c r="D158"/>
  <c r="E158"/>
  <c r="F158"/>
  <c r="G158"/>
  <c r="H158"/>
  <c r="J158"/>
  <c r="K158"/>
  <c r="L158"/>
  <c r="M158"/>
  <c r="N158"/>
  <c r="O158"/>
  <c r="P158"/>
  <c r="I159"/>
  <c r="B159"/>
  <c r="C159"/>
  <c r="D159"/>
  <c r="E159"/>
  <c r="F159"/>
  <c r="G159"/>
  <c r="H159"/>
  <c r="J159"/>
  <c r="K159"/>
  <c r="L159"/>
  <c r="M159"/>
  <c r="N159"/>
  <c r="O159"/>
  <c r="P159"/>
  <c r="I160"/>
  <c r="B160"/>
  <c r="C160"/>
  <c r="D160"/>
  <c r="E160"/>
  <c r="F160"/>
  <c r="G160"/>
  <c r="H160"/>
  <c r="J160"/>
  <c r="K160"/>
  <c r="L160"/>
  <c r="M160"/>
  <c r="N160"/>
  <c r="O160"/>
  <c r="P160"/>
  <c r="I161"/>
  <c r="B161"/>
  <c r="C161"/>
  <c r="D161"/>
  <c r="E161"/>
  <c r="F161"/>
  <c r="G161"/>
  <c r="H161"/>
  <c r="J161"/>
  <c r="K161"/>
  <c r="L161"/>
  <c r="M161"/>
  <c r="N161"/>
  <c r="O161"/>
  <c r="P161"/>
  <c r="I162"/>
  <c r="B162"/>
  <c r="C162"/>
  <c r="D162"/>
  <c r="E162"/>
  <c r="F162"/>
  <c r="G162"/>
  <c r="H162"/>
  <c r="J162"/>
  <c r="K162"/>
  <c r="L162"/>
  <c r="M162"/>
  <c r="N162"/>
  <c r="O162"/>
  <c r="P162"/>
  <c r="I163"/>
  <c r="B163"/>
  <c r="C163"/>
  <c r="D163"/>
  <c r="E163"/>
  <c r="F163"/>
  <c r="G163"/>
  <c r="H163"/>
  <c r="J163"/>
  <c r="K163"/>
  <c r="L163"/>
  <c r="M163"/>
  <c r="N163"/>
  <c r="O163"/>
  <c r="P163"/>
  <c r="I164"/>
  <c r="B164"/>
  <c r="C164"/>
  <c r="D164"/>
  <c r="E164"/>
  <c r="F164"/>
  <c r="G164"/>
  <c r="H164"/>
  <c r="J164"/>
  <c r="K164"/>
  <c r="L164"/>
  <c r="M164"/>
  <c r="N164"/>
  <c r="O164"/>
  <c r="P164"/>
  <c r="I165"/>
  <c r="B165"/>
  <c r="C165"/>
  <c r="D165"/>
  <c r="E165"/>
  <c r="F165"/>
  <c r="G165"/>
  <c r="H165"/>
  <c r="J165"/>
  <c r="K165"/>
  <c r="L165"/>
  <c r="M165"/>
  <c r="N165"/>
  <c r="O165"/>
  <c r="P165"/>
  <c r="I166"/>
  <c r="B166"/>
  <c r="C166"/>
  <c r="D166"/>
  <c r="E166"/>
  <c r="F166"/>
  <c r="G166"/>
  <c r="H166"/>
  <c r="J166"/>
  <c r="K166"/>
  <c r="L166"/>
  <c r="M166"/>
  <c r="N166"/>
  <c r="O166"/>
  <c r="P166"/>
  <c r="I167"/>
  <c r="B167"/>
  <c r="C167"/>
  <c r="D167"/>
  <c r="E167"/>
  <c r="F167"/>
  <c r="G167"/>
  <c r="H167"/>
  <c r="J167"/>
  <c r="K167"/>
  <c r="L167"/>
  <c r="M167"/>
  <c r="N167"/>
  <c r="O167"/>
  <c r="P167"/>
  <c r="I168"/>
  <c r="B168"/>
  <c r="C168"/>
  <c r="D168"/>
  <c r="E168"/>
  <c r="F168"/>
  <c r="G168"/>
  <c r="H168"/>
  <c r="J168"/>
  <c r="K168"/>
  <c r="L168"/>
  <c r="M168"/>
  <c r="N168"/>
  <c r="O168"/>
  <c r="P168"/>
  <c r="I169"/>
  <c r="B169"/>
  <c r="C169"/>
  <c r="D169"/>
  <c r="E169"/>
  <c r="F169"/>
  <c r="G169"/>
  <c r="H169"/>
  <c r="J169"/>
  <c r="K169"/>
  <c r="L169"/>
  <c r="M169"/>
  <c r="N169"/>
  <c r="O169"/>
  <c r="P169"/>
  <c r="I170"/>
  <c r="B170"/>
  <c r="C170"/>
  <c r="D170"/>
  <c r="E170"/>
  <c r="F170"/>
  <c r="G170"/>
  <c r="H170"/>
  <c r="J170"/>
  <c r="K170"/>
  <c r="L170"/>
  <c r="M170"/>
  <c r="N170"/>
  <c r="O170"/>
  <c r="P170"/>
  <c r="I171"/>
  <c r="B171"/>
  <c r="C171"/>
  <c r="D171"/>
  <c r="E171"/>
  <c r="F171"/>
  <c r="G171"/>
  <c r="H171"/>
  <c r="J171"/>
  <c r="K171"/>
  <c r="L171"/>
  <c r="M171"/>
  <c r="N171"/>
  <c r="O171"/>
  <c r="P171"/>
  <c r="I172"/>
  <c r="B172"/>
  <c r="C172"/>
  <c r="D172"/>
  <c r="E172"/>
  <c r="F172"/>
  <c r="G172"/>
  <c r="H172"/>
  <c r="J172"/>
  <c r="K172"/>
  <c r="L172"/>
  <c r="M172"/>
  <c r="N172"/>
  <c r="O172"/>
  <c r="P172"/>
  <c r="I173"/>
  <c r="B173"/>
  <c r="C173"/>
  <c r="D173"/>
  <c r="E173"/>
  <c r="F173"/>
  <c r="G173"/>
  <c r="H173"/>
  <c r="J173"/>
  <c r="K173"/>
  <c r="L173"/>
  <c r="M173"/>
  <c r="N173"/>
  <c r="O173"/>
  <c r="P173"/>
  <c r="I174"/>
  <c r="B174"/>
  <c r="C174"/>
  <c r="D174"/>
  <c r="E174"/>
  <c r="F174"/>
  <c r="G174"/>
  <c r="H174"/>
  <c r="J174"/>
  <c r="K174"/>
  <c r="L174"/>
  <c r="M174"/>
  <c r="N174"/>
  <c r="O174"/>
  <c r="P174"/>
  <c r="I175"/>
  <c r="B175"/>
  <c r="C175"/>
  <c r="D175"/>
  <c r="E175"/>
  <c r="F175"/>
  <c r="G175"/>
  <c r="H175"/>
  <c r="J175"/>
  <c r="K175"/>
  <c r="L175"/>
  <c r="M175"/>
  <c r="N175"/>
  <c r="O175"/>
  <c r="P175"/>
  <c r="I176"/>
  <c r="B176"/>
  <c r="C176"/>
  <c r="D176"/>
  <c r="E176"/>
  <c r="F176"/>
  <c r="G176"/>
  <c r="H176"/>
  <c r="J176"/>
  <c r="K176"/>
  <c r="L176"/>
  <c r="M176"/>
  <c r="N176"/>
  <c r="O176"/>
  <c r="P176"/>
  <c r="I177"/>
  <c r="B177"/>
  <c r="C177"/>
  <c r="D177"/>
  <c r="E177"/>
  <c r="F177"/>
  <c r="G177"/>
  <c r="H177"/>
  <c r="J177"/>
  <c r="K177"/>
  <c r="L177"/>
  <c r="M177"/>
  <c r="N177"/>
  <c r="O177"/>
  <c r="P177"/>
  <c r="I178"/>
  <c r="B178"/>
  <c r="C178"/>
  <c r="D178"/>
  <c r="E178"/>
  <c r="F178"/>
  <c r="G178"/>
  <c r="H178"/>
  <c r="J178"/>
  <c r="K178"/>
  <c r="L178"/>
  <c r="M178"/>
  <c r="N178"/>
  <c r="O178"/>
  <c r="P178"/>
  <c r="I179"/>
  <c r="B179"/>
  <c r="C179"/>
  <c r="D179"/>
  <c r="E179"/>
  <c r="F179"/>
  <c r="G179"/>
  <c r="H179"/>
  <c r="J179"/>
  <c r="K179"/>
  <c r="L179"/>
  <c r="M179"/>
  <c r="N179"/>
  <c r="O179"/>
  <c r="P179"/>
  <c r="I180"/>
  <c r="B180"/>
  <c r="C180"/>
  <c r="D180"/>
  <c r="E180"/>
  <c r="F180"/>
  <c r="G180"/>
  <c r="H180"/>
  <c r="J180"/>
  <c r="K180"/>
  <c r="L180"/>
  <c r="M180"/>
  <c r="N180"/>
  <c r="O180"/>
  <c r="P180"/>
  <c r="I181"/>
  <c r="B181"/>
  <c r="C181"/>
  <c r="D181"/>
  <c r="E181"/>
  <c r="F181"/>
  <c r="G181"/>
  <c r="H181"/>
  <c r="J181"/>
  <c r="K181"/>
  <c r="L181"/>
  <c r="M181"/>
  <c r="N181"/>
  <c r="O181"/>
  <c r="P181"/>
  <c r="I182"/>
  <c r="B182"/>
  <c r="C182"/>
  <c r="D182"/>
  <c r="E182"/>
  <c r="F182"/>
  <c r="G182"/>
  <c r="H182"/>
  <c r="J182"/>
  <c r="K182"/>
  <c r="L182"/>
  <c r="M182"/>
  <c r="N182"/>
  <c r="O182"/>
  <c r="P182"/>
  <c r="I183"/>
  <c r="B183"/>
  <c r="C183"/>
  <c r="D183"/>
  <c r="E183"/>
  <c r="F183"/>
  <c r="G183"/>
  <c r="H183"/>
  <c r="J183"/>
  <c r="K183"/>
  <c r="L183"/>
  <c r="M183"/>
  <c r="N183"/>
  <c r="O183"/>
  <c r="P183"/>
  <c r="I184"/>
  <c r="B184"/>
  <c r="C184"/>
  <c r="D184"/>
  <c r="E184"/>
  <c r="F184"/>
  <c r="G184"/>
  <c r="H184"/>
  <c r="J184"/>
  <c r="K184"/>
  <c r="L184"/>
  <c r="M184"/>
  <c r="N184"/>
  <c r="O184"/>
  <c r="P184"/>
  <c r="I185"/>
  <c r="B185"/>
  <c r="C185"/>
  <c r="D185"/>
  <c r="E185"/>
  <c r="F185"/>
  <c r="G185"/>
  <c r="H185"/>
  <c r="J185"/>
  <c r="K185"/>
  <c r="L185"/>
  <c r="M185"/>
  <c r="N185"/>
  <c r="O185"/>
  <c r="P185"/>
  <c r="I186"/>
  <c r="B186"/>
  <c r="C186"/>
  <c r="D186"/>
  <c r="E186"/>
  <c r="F186"/>
  <c r="G186"/>
  <c r="H186"/>
  <c r="J186"/>
  <c r="K186"/>
  <c r="L186"/>
  <c r="M186"/>
  <c r="N186"/>
  <c r="O186"/>
  <c r="P186"/>
  <c r="I187"/>
  <c r="B187"/>
  <c r="C187"/>
  <c r="D187"/>
  <c r="E187"/>
  <c r="F187"/>
  <c r="G187"/>
  <c r="H187"/>
  <c r="J187"/>
  <c r="K187"/>
  <c r="L187"/>
  <c r="M187"/>
  <c r="N187"/>
  <c r="O187"/>
  <c r="P187"/>
  <c r="I188"/>
  <c r="B188"/>
  <c r="C188"/>
  <c r="D188"/>
  <c r="E188"/>
  <c r="F188"/>
  <c r="G188"/>
  <c r="H188"/>
  <c r="J188"/>
  <c r="K188"/>
  <c r="L188"/>
  <c r="M188"/>
  <c r="N188"/>
  <c r="O188"/>
  <c r="P188"/>
  <c r="I189"/>
  <c r="B189"/>
  <c r="C189"/>
  <c r="D189"/>
  <c r="E189"/>
  <c r="F189"/>
  <c r="G189"/>
  <c r="H189"/>
  <c r="J189"/>
  <c r="K189"/>
  <c r="L189"/>
  <c r="M189"/>
  <c r="N189"/>
  <c r="O189"/>
  <c r="P189"/>
  <c r="I190"/>
  <c r="B190"/>
  <c r="C190"/>
  <c r="D190"/>
  <c r="E190"/>
  <c r="F190"/>
  <c r="G190"/>
  <c r="H190"/>
  <c r="J190"/>
  <c r="K190"/>
  <c r="L190"/>
  <c r="M190"/>
  <c r="N190"/>
  <c r="O190"/>
  <c r="P190"/>
  <c r="I191"/>
  <c r="B191"/>
  <c r="C191"/>
  <c r="D191"/>
  <c r="E191"/>
  <c r="F191"/>
  <c r="G191"/>
  <c r="H191"/>
  <c r="J191"/>
  <c r="K191"/>
  <c r="L191"/>
  <c r="M191"/>
  <c r="N191"/>
  <c r="O191"/>
  <c r="P191"/>
  <c r="I192"/>
  <c r="B192"/>
  <c r="C192"/>
  <c r="D192"/>
  <c r="E192"/>
  <c r="F192"/>
  <c r="G192"/>
  <c r="H192"/>
  <c r="J192"/>
  <c r="K192"/>
  <c r="L192"/>
  <c r="M192"/>
  <c r="N192"/>
  <c r="O192"/>
  <c r="P192"/>
  <c r="I193"/>
  <c r="B193"/>
  <c r="C193"/>
  <c r="D193"/>
  <c r="E193"/>
  <c r="F193"/>
  <c r="G193"/>
  <c r="H193"/>
  <c r="J193"/>
  <c r="K193"/>
  <c r="L193"/>
  <c r="M193"/>
  <c r="N193"/>
  <c r="O193"/>
  <c r="P193"/>
  <c r="I194"/>
  <c r="B194"/>
  <c r="C194"/>
  <c r="D194"/>
  <c r="E194"/>
  <c r="F194"/>
  <c r="G194"/>
  <c r="H194"/>
  <c r="J194"/>
  <c r="K194"/>
  <c r="L194"/>
  <c r="M194"/>
  <c r="N194"/>
  <c r="O194"/>
  <c r="P194"/>
  <c r="I195"/>
  <c r="B195"/>
  <c r="C195"/>
  <c r="D195"/>
  <c r="E195"/>
  <c r="F195"/>
  <c r="G195"/>
  <c r="H195"/>
  <c r="J195"/>
  <c r="K195"/>
  <c r="L195"/>
  <c r="M195"/>
  <c r="N195"/>
  <c r="O195"/>
  <c r="P195"/>
  <c r="I196"/>
  <c r="B196"/>
  <c r="C196"/>
  <c r="D196"/>
  <c r="E196"/>
  <c r="F196"/>
  <c r="G196"/>
  <c r="H196"/>
  <c r="J196"/>
  <c r="K196"/>
  <c r="L196"/>
  <c r="M196"/>
  <c r="N196"/>
  <c r="O196"/>
  <c r="P196"/>
  <c r="I197"/>
  <c r="B197"/>
  <c r="C197"/>
  <c r="D197"/>
  <c r="E197"/>
  <c r="F197"/>
  <c r="G197"/>
  <c r="H197"/>
  <c r="J197"/>
  <c r="K197"/>
  <c r="L197"/>
  <c r="M197"/>
  <c r="N197"/>
  <c r="O197"/>
  <c r="P197"/>
  <c r="I198"/>
  <c r="B198"/>
  <c r="C198"/>
  <c r="D198"/>
  <c r="E198"/>
  <c r="F198"/>
  <c r="G198"/>
  <c r="H198"/>
  <c r="J198"/>
  <c r="K198"/>
  <c r="L198"/>
  <c r="M198"/>
  <c r="N198"/>
  <c r="O198"/>
  <c r="P198"/>
  <c r="I199"/>
  <c r="B199"/>
  <c r="C199"/>
  <c r="D199"/>
  <c r="E199"/>
  <c r="F199"/>
  <c r="G199"/>
  <c r="H199"/>
  <c r="J199"/>
  <c r="K199"/>
  <c r="L199"/>
  <c r="M199"/>
  <c r="N199"/>
  <c r="O199"/>
  <c r="P199"/>
  <c r="I200"/>
  <c r="B200"/>
  <c r="C200"/>
  <c r="D200"/>
  <c r="E200"/>
  <c r="F200"/>
  <c r="G200"/>
  <c r="H200"/>
  <c r="J200"/>
  <c r="K200"/>
  <c r="L200"/>
  <c r="M200"/>
  <c r="N200"/>
  <c r="O200"/>
  <c r="P200"/>
  <c r="I201"/>
  <c r="B201"/>
  <c r="C201"/>
  <c r="D201"/>
  <c r="E201"/>
  <c r="F201"/>
  <c r="G201"/>
  <c r="H201"/>
  <c r="J201"/>
  <c r="K201"/>
  <c r="L201"/>
  <c r="M201"/>
  <c r="N201"/>
  <c r="O201"/>
  <c r="P201"/>
  <c r="I202"/>
  <c r="B202"/>
  <c r="C202"/>
  <c r="D202"/>
  <c r="E202"/>
  <c r="F202"/>
  <c r="G202"/>
  <c r="H202"/>
  <c r="J202"/>
  <c r="K202"/>
  <c r="L202"/>
  <c r="M202"/>
  <c r="N202"/>
  <c r="O202"/>
  <c r="P202"/>
  <c r="I203"/>
  <c r="B203"/>
  <c r="C203"/>
  <c r="D203"/>
  <c r="E203"/>
  <c r="F203"/>
  <c r="G203"/>
  <c r="H203"/>
  <c r="J203"/>
  <c r="K203"/>
  <c r="L203"/>
  <c r="M203"/>
  <c r="N203"/>
  <c r="O203"/>
  <c r="P203"/>
  <c r="I204"/>
  <c r="B204"/>
  <c r="C204"/>
  <c r="D204"/>
  <c r="E204"/>
  <c r="F204"/>
  <c r="G204"/>
  <c r="H204"/>
  <c r="J204"/>
  <c r="K204"/>
  <c r="L204"/>
  <c r="M204"/>
  <c r="N204"/>
  <c r="O204"/>
  <c r="P204"/>
  <c r="I205"/>
  <c r="B205"/>
  <c r="C205"/>
  <c r="D205"/>
  <c r="E205"/>
  <c r="F205"/>
  <c r="G205"/>
  <c r="H205"/>
  <c r="J205"/>
  <c r="K205"/>
  <c r="L205"/>
  <c r="M205"/>
  <c r="N205"/>
  <c r="O205"/>
  <c r="P205"/>
  <c r="I206"/>
  <c r="B206"/>
  <c r="C206"/>
  <c r="D206"/>
  <c r="E206"/>
  <c r="F206"/>
  <c r="G206"/>
  <c r="H206"/>
  <c r="J206"/>
  <c r="K206"/>
  <c r="L206"/>
  <c r="M206"/>
  <c r="N206"/>
  <c r="O206"/>
  <c r="P206"/>
  <c r="I207"/>
  <c r="B207"/>
  <c r="C207"/>
  <c r="D207"/>
  <c r="E207"/>
  <c r="F207"/>
  <c r="G207"/>
  <c r="H207"/>
  <c r="J207"/>
  <c r="K207"/>
  <c r="L207"/>
  <c r="M207"/>
  <c r="N207"/>
  <c r="O207"/>
  <c r="P207"/>
  <c r="I208"/>
  <c r="B208"/>
  <c r="C208"/>
  <c r="D208"/>
  <c r="E208"/>
  <c r="F208"/>
  <c r="G208"/>
  <c r="H208"/>
  <c r="J208"/>
  <c r="K208"/>
  <c r="L208"/>
  <c r="M208"/>
  <c r="N208"/>
  <c r="O208"/>
  <c r="P208"/>
  <c r="I209"/>
  <c r="B209"/>
  <c r="C209"/>
  <c r="D209"/>
  <c r="E209"/>
  <c r="F209"/>
  <c r="G209"/>
  <c r="H209"/>
  <c r="J209"/>
  <c r="K209"/>
  <c r="L209"/>
  <c r="M209"/>
  <c r="N209"/>
  <c r="O209"/>
  <c r="P209"/>
  <c r="I210"/>
  <c r="B210"/>
  <c r="C210"/>
  <c r="D210"/>
  <c r="E210"/>
  <c r="F210"/>
  <c r="G210"/>
  <c r="H210"/>
  <c r="J210"/>
  <c r="K210"/>
  <c r="L210"/>
  <c r="M210"/>
  <c r="N210"/>
  <c r="O210"/>
  <c r="P210"/>
  <c r="I211"/>
  <c r="B211"/>
  <c r="C211"/>
  <c r="D211"/>
  <c r="E211"/>
  <c r="F211"/>
  <c r="G211"/>
  <c r="H211"/>
  <c r="J211"/>
  <c r="K211"/>
  <c r="L211"/>
  <c r="M211"/>
  <c r="N211"/>
  <c r="O211"/>
  <c r="P211"/>
  <c r="I212"/>
  <c r="B212"/>
  <c r="C212"/>
  <c r="D212"/>
  <c r="E212"/>
  <c r="F212"/>
  <c r="G212"/>
  <c r="H212"/>
  <c r="J212"/>
  <c r="K212"/>
  <c r="L212"/>
  <c r="M212"/>
  <c r="N212"/>
  <c r="O212"/>
  <c r="P212"/>
  <c r="I213"/>
  <c r="B213"/>
  <c r="C213"/>
  <c r="D213"/>
  <c r="E213"/>
  <c r="F213"/>
  <c r="G213"/>
  <c r="H213"/>
  <c r="J213"/>
  <c r="K213"/>
  <c r="L213"/>
  <c r="M213"/>
  <c r="N213"/>
  <c r="O213"/>
  <c r="P213"/>
  <c r="I214"/>
  <c r="B214"/>
  <c r="C214"/>
  <c r="D214"/>
  <c r="E214"/>
  <c r="F214"/>
  <c r="G214"/>
  <c r="H214"/>
  <c r="J214"/>
  <c r="K214"/>
  <c r="L214"/>
  <c r="M214"/>
  <c r="N214"/>
  <c r="O214"/>
  <c r="P214"/>
  <c r="I215"/>
  <c r="B215"/>
  <c r="C215"/>
  <c r="D215"/>
  <c r="E215"/>
  <c r="F215"/>
  <c r="G215"/>
  <c r="H215"/>
  <c r="J215"/>
  <c r="K215"/>
  <c r="L215"/>
  <c r="M215"/>
  <c r="N215"/>
  <c r="O215"/>
  <c r="P215"/>
  <c r="I216"/>
  <c r="B216"/>
  <c r="C216"/>
  <c r="D216"/>
  <c r="E216"/>
  <c r="F216"/>
  <c r="G216"/>
  <c r="H216"/>
  <c r="J216"/>
  <c r="K216"/>
  <c r="L216"/>
  <c r="M216"/>
  <c r="N216"/>
  <c r="O216"/>
  <c r="P216"/>
  <c r="I217"/>
  <c r="B217"/>
  <c r="C217"/>
  <c r="D217"/>
  <c r="E217"/>
  <c r="F217"/>
  <c r="G217"/>
  <c r="H217"/>
  <c r="J217"/>
  <c r="K217"/>
  <c r="L217"/>
  <c r="M217"/>
  <c r="N217"/>
  <c r="O217"/>
  <c r="P217"/>
  <c r="I218"/>
  <c r="B218"/>
  <c r="C218"/>
  <c r="D218"/>
  <c r="E218"/>
  <c r="F218"/>
  <c r="G218"/>
  <c r="H218"/>
  <c r="J218"/>
  <c r="K218"/>
  <c r="L218"/>
  <c r="M218"/>
  <c r="N218"/>
  <c r="O218"/>
  <c r="P218"/>
  <c r="I219"/>
  <c r="B219"/>
  <c r="C219"/>
  <c r="D219"/>
  <c r="E219"/>
  <c r="F219"/>
  <c r="G219"/>
  <c r="H219"/>
  <c r="J219"/>
  <c r="K219"/>
  <c r="L219"/>
  <c r="M219"/>
  <c r="N219"/>
  <c r="O219"/>
  <c r="P219"/>
  <c r="I220"/>
  <c r="B220"/>
  <c r="C220"/>
  <c r="D220"/>
  <c r="E220"/>
  <c r="F220"/>
  <c r="G220"/>
  <c r="H220"/>
  <c r="J220"/>
  <c r="K220"/>
  <c r="L220"/>
  <c r="M220"/>
  <c r="N220"/>
  <c r="O220"/>
  <c r="P220"/>
  <c r="I221"/>
  <c r="B221"/>
  <c r="C221"/>
  <c r="D221"/>
  <c r="E221"/>
  <c r="F221"/>
  <c r="G221"/>
  <c r="H221"/>
  <c r="J221"/>
  <c r="K221"/>
  <c r="L221"/>
  <c r="M221"/>
  <c r="N221"/>
  <c r="O221"/>
  <c r="P221"/>
  <c r="I222"/>
  <c r="B222"/>
  <c r="C222"/>
  <c r="D222"/>
  <c r="E222"/>
  <c r="F222"/>
  <c r="G222"/>
  <c r="H222"/>
  <c r="J222"/>
  <c r="K222"/>
  <c r="L222"/>
  <c r="M222"/>
  <c r="N222"/>
  <c r="O222"/>
  <c r="P222"/>
  <c r="R8"/>
  <c r="S8" s="1"/>
  <c r="R10"/>
  <c r="R12"/>
  <c r="R13"/>
  <c r="R15"/>
  <c r="R16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S7"/>
  <c r="S9"/>
  <c r="S10"/>
  <c r="S12"/>
  <c r="S13"/>
  <c r="S15"/>
  <c r="S16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H20" i="2"/>
  <c r="C16" i="17"/>
  <c r="C16" i="19"/>
  <c r="C16" i="21"/>
  <c r="C16" i="22"/>
  <c r="C16" i="18"/>
  <c r="C16" i="20"/>
  <c r="C16" i="13"/>
  <c r="C16" i="12"/>
  <c r="C21" i="17"/>
  <c r="C21" i="20"/>
  <c r="C21" i="12"/>
  <c r="C21" i="21"/>
  <c r="C17" i="17"/>
  <c r="C17" i="20"/>
  <c r="C17" i="12"/>
  <c r="C17" i="21"/>
  <c r="S141" i="1"/>
  <c r="B250" s="1"/>
  <c r="B23" i="4" s="1"/>
  <c r="U141" i="1"/>
  <c r="D250" s="1"/>
  <c r="D23" i="4" s="1"/>
  <c r="T142" i="1"/>
  <c r="T141"/>
  <c r="C250" s="1"/>
  <c r="C23" i="4" s="1"/>
  <c r="S127" i="1"/>
  <c r="B236" s="1"/>
  <c r="B9" i="4" s="1"/>
  <c r="T127" i="1"/>
  <c r="C236" s="1"/>
  <c r="C9" i="4" s="1"/>
  <c r="V127" i="1"/>
  <c r="E236" s="1"/>
  <c r="E9" i="4" s="1"/>
  <c r="U127" i="1"/>
  <c r="D236" s="1"/>
  <c r="D9" i="4" s="1"/>
  <c r="D9" i="2"/>
  <c r="T124" i="1"/>
  <c r="C233" s="1"/>
  <c r="C6" i="4" s="1"/>
  <c r="V124" i="1"/>
  <c r="E233" s="1"/>
  <c r="E6" i="4" s="1"/>
  <c r="U124" i="1"/>
  <c r="D233" s="1"/>
  <c r="D6" i="4" s="1"/>
  <c r="S124" i="1"/>
  <c r="B233" s="1"/>
  <c r="B6" i="4" s="1"/>
  <c r="E5"/>
  <c r="D6" i="18" s="1"/>
  <c r="U11" i="1"/>
  <c r="AI10"/>
  <c r="Q107"/>
  <c r="B5" i="2" s="1"/>
  <c r="B221" i="3" s="1"/>
  <c r="M21" i="20"/>
  <c r="M21" i="21"/>
  <c r="M21" i="22"/>
  <c r="M19" i="20"/>
  <c r="M19" i="21"/>
  <c r="M19" i="22"/>
  <c r="M17" i="20"/>
  <c r="M17" i="21"/>
  <c r="M17" i="22"/>
  <c r="K21" i="18"/>
  <c r="K21" i="19"/>
  <c r="K21" i="21"/>
  <c r="K21" i="22"/>
  <c r="K19" i="18"/>
  <c r="K19" i="19"/>
  <c r="K19" i="21"/>
  <c r="K19" i="22"/>
  <c r="K17" i="18"/>
  <c r="K17" i="19"/>
  <c r="K17" i="21"/>
  <c r="K17" i="22"/>
  <c r="K8" i="18"/>
  <c r="K8" i="19"/>
  <c r="K8" i="20"/>
  <c r="K6" i="18"/>
  <c r="K6" i="19"/>
  <c r="K6" i="20"/>
  <c r="J22" i="17"/>
  <c r="J22" i="18"/>
  <c r="J22" i="19"/>
  <c r="J22" i="21"/>
  <c r="J20" i="17"/>
  <c r="J20" i="18"/>
  <c r="J20" i="19"/>
  <c r="J20" i="21"/>
  <c r="J18" i="17"/>
  <c r="J18" i="18"/>
  <c r="J18" i="19"/>
  <c r="J18" i="21"/>
  <c r="J16" i="17"/>
  <c r="J16" i="18"/>
  <c r="J16" i="19"/>
  <c r="J16" i="21"/>
  <c r="H22" i="17"/>
  <c r="H22" i="18"/>
  <c r="H22" i="19"/>
  <c r="H20" i="17"/>
  <c r="H20" i="18"/>
  <c r="H20" i="19"/>
  <c r="H18" i="17"/>
  <c r="H18" i="18"/>
  <c r="H18" i="19"/>
  <c r="H16" i="17"/>
  <c r="H16" i="18"/>
  <c r="H16" i="19"/>
  <c r="F22" i="17"/>
  <c r="F22" i="18"/>
  <c r="F22" i="19"/>
  <c r="F20" i="17"/>
  <c r="F20" i="18"/>
  <c r="F20" i="19"/>
  <c r="F18" i="17"/>
  <c r="F18" i="18"/>
  <c r="F18" i="19"/>
  <c r="F16" i="17"/>
  <c r="F16" i="18"/>
  <c r="F16" i="19"/>
  <c r="D22" i="17"/>
  <c r="D22" i="18"/>
  <c r="D22" i="20"/>
  <c r="D20" i="17"/>
  <c r="D20" i="18"/>
  <c r="D20" i="20"/>
  <c r="D18" i="17"/>
  <c r="D18" i="18"/>
  <c r="D18" i="20"/>
  <c r="D16" i="17"/>
  <c r="D16" i="18"/>
  <c r="D16" i="20"/>
  <c r="F13" i="17"/>
  <c r="F13" i="18"/>
  <c r="F13" i="19"/>
  <c r="F11" i="17"/>
  <c r="F11" i="18"/>
  <c r="F11" i="19"/>
  <c r="F9" i="17"/>
  <c r="F9" i="18"/>
  <c r="F9" i="19"/>
  <c r="F7" i="17"/>
  <c r="F7" i="19"/>
  <c r="G8" i="17"/>
  <c r="G8" i="18"/>
  <c r="G8" i="19"/>
  <c r="G6" i="17"/>
  <c r="G6" i="18"/>
  <c r="G6" i="19"/>
  <c r="H13" i="17"/>
  <c r="H13" i="18"/>
  <c r="H13" i="20"/>
  <c r="H11" i="17"/>
  <c r="H11" i="18"/>
  <c r="H11" i="20"/>
  <c r="H9" i="17"/>
  <c r="H9" i="18"/>
  <c r="H9" i="20"/>
  <c r="J14" i="17"/>
  <c r="J14" i="18"/>
  <c r="J14" i="20"/>
  <c r="J14" i="21"/>
  <c r="J14" i="22"/>
  <c r="J12" i="17"/>
  <c r="J12" i="18"/>
  <c r="J12" i="20"/>
  <c r="J12" i="21"/>
  <c r="J12" i="22"/>
  <c r="J10" i="17"/>
  <c r="J10" i="18"/>
  <c r="J10" i="20"/>
  <c r="J10" i="21"/>
  <c r="J10" i="22"/>
  <c r="J8" i="17"/>
  <c r="J8" i="18"/>
  <c r="J8" i="20"/>
  <c r="J8" i="21"/>
  <c r="J8" i="22"/>
  <c r="J6" i="17"/>
  <c r="J6" i="18"/>
  <c r="J6" i="20"/>
  <c r="J6" i="21"/>
  <c r="J6" i="22"/>
  <c r="I11" i="17"/>
  <c r="I11" i="18"/>
  <c r="I11" i="19"/>
  <c r="I11" i="21"/>
  <c r="I11" i="22"/>
  <c r="I9" i="17"/>
  <c r="I9" i="18"/>
  <c r="I9" i="19"/>
  <c r="I9" i="21"/>
  <c r="I9" i="22"/>
  <c r="I7" i="17"/>
  <c r="I7" i="18"/>
  <c r="I7" i="19"/>
  <c r="I7" i="21"/>
  <c r="I7" i="22"/>
  <c r="N14" i="21"/>
  <c r="N14" i="22"/>
  <c r="N12" i="21"/>
  <c r="N12" i="22"/>
  <c r="N10" i="21"/>
  <c r="N10" i="22"/>
  <c r="L15" i="19"/>
  <c r="L15" i="20"/>
  <c r="L13" i="19"/>
  <c r="L13" i="20"/>
  <c r="L13" i="22"/>
  <c r="L11" i="19"/>
  <c r="L11" i="20"/>
  <c r="L11" i="22"/>
  <c r="L9" i="19"/>
  <c r="L9" i="20"/>
  <c r="L9" i="22"/>
  <c r="L7" i="19"/>
  <c r="L7" i="22"/>
  <c r="C17"/>
  <c r="C17" i="19"/>
  <c r="C17" i="13"/>
  <c r="C17" i="18"/>
  <c r="C21" i="22"/>
  <c r="C21" i="19"/>
  <c r="C21" i="13"/>
  <c r="C21" i="18"/>
  <c r="H22" i="16"/>
  <c r="H20"/>
  <c r="H18"/>
  <c r="H16"/>
  <c r="F22"/>
  <c r="F20"/>
  <c r="F18"/>
  <c r="F16"/>
  <c r="D22"/>
  <c r="D20"/>
  <c r="D18"/>
  <c r="D16"/>
  <c r="C21"/>
  <c r="C17"/>
  <c r="F13"/>
  <c r="F11"/>
  <c r="F9"/>
  <c r="G8"/>
  <c r="G6"/>
  <c r="H13"/>
  <c r="H11"/>
  <c r="H9"/>
  <c r="F22" i="8"/>
  <c r="F20"/>
  <c r="F18"/>
  <c r="F16"/>
  <c r="H22"/>
  <c r="H20"/>
  <c r="H18"/>
  <c r="H16"/>
  <c r="C21"/>
  <c r="C17"/>
  <c r="D22"/>
  <c r="D20"/>
  <c r="D18"/>
  <c r="D16"/>
  <c r="H13"/>
  <c r="H11"/>
  <c r="H9"/>
  <c r="G8"/>
  <c r="G6"/>
  <c r="F13"/>
  <c r="F11"/>
  <c r="F9"/>
  <c r="F7"/>
  <c r="C21" i="9"/>
  <c r="C17"/>
  <c r="D22"/>
  <c r="D20"/>
  <c r="D18"/>
  <c r="D16"/>
  <c r="F22" i="10"/>
  <c r="F20"/>
  <c r="F18"/>
  <c r="F16"/>
  <c r="D22"/>
  <c r="D20"/>
  <c r="D18"/>
  <c r="D16"/>
  <c r="C21"/>
  <c r="C17"/>
  <c r="F13"/>
  <c r="F11"/>
  <c r="F9"/>
  <c r="F7"/>
  <c r="D22" i="11"/>
  <c r="D20"/>
  <c r="D18"/>
  <c r="D16"/>
  <c r="N15" i="22"/>
  <c r="G8"/>
  <c r="G6"/>
  <c r="F13"/>
  <c r="F11"/>
  <c r="F9"/>
  <c r="F7"/>
  <c r="H13"/>
  <c r="H11"/>
  <c r="H9"/>
  <c r="K8"/>
  <c r="K6"/>
  <c r="F13" i="21"/>
  <c r="F11"/>
  <c r="F9"/>
  <c r="F7"/>
  <c r="G8"/>
  <c r="G6"/>
  <c r="H13"/>
  <c r="H11"/>
  <c r="H9"/>
  <c r="F13" i="20"/>
  <c r="F11"/>
  <c r="F9"/>
  <c r="F7"/>
  <c r="G8"/>
  <c r="G6"/>
  <c r="I11"/>
  <c r="I9"/>
  <c r="I7"/>
  <c r="D22" i="19"/>
  <c r="D20"/>
  <c r="D18"/>
  <c r="D16"/>
  <c r="H13"/>
  <c r="H11"/>
  <c r="H9"/>
  <c r="J14"/>
  <c r="J12"/>
  <c r="J10"/>
  <c r="J8"/>
  <c r="J6"/>
  <c r="D11" i="9" l="1"/>
  <c r="D11" i="20"/>
  <c r="D11" i="10"/>
  <c r="D11" i="8"/>
  <c r="D11" i="16"/>
  <c r="V131" i="1"/>
  <c r="E240" s="1"/>
  <c r="E13" i="4" s="1"/>
  <c r="Z131" i="1"/>
  <c r="I240" s="1"/>
  <c r="I13" i="4" s="1"/>
  <c r="V129" i="1"/>
  <c r="E238" s="1"/>
  <c r="E11" i="4" s="1"/>
  <c r="Z129" i="1"/>
  <c r="I238" s="1"/>
  <c r="I11" i="4" s="1"/>
  <c r="W135" i="1"/>
  <c r="F244" s="1"/>
  <c r="F17" i="4" s="1"/>
  <c r="Y135" i="1"/>
  <c r="H244" s="1"/>
  <c r="H17" i="4" s="1"/>
  <c r="Y134" i="1"/>
  <c r="H243" s="1"/>
  <c r="H16" i="4" s="1"/>
  <c r="W127" i="1"/>
  <c r="F236" s="1"/>
  <c r="F9" i="4" s="1"/>
  <c r="T110" i="1"/>
  <c r="F4" s="1"/>
  <c r="U10"/>
  <c r="H7" i="18"/>
  <c r="H7" i="16"/>
  <c r="H7" i="17"/>
  <c r="H7" i="20"/>
  <c r="H7" i="8"/>
  <c r="H7" i="22"/>
  <c r="H7" i="21"/>
  <c r="H7" i="19"/>
  <c r="F7" i="16"/>
  <c r="L7" i="20"/>
  <c r="F7" i="18"/>
  <c r="J7" i="22"/>
  <c r="J7" i="21"/>
  <c r="J7" i="20"/>
  <c r="J7" i="19"/>
  <c r="J7" i="18"/>
  <c r="R108" i="1"/>
  <c r="B224"/>
  <c r="D6" i="11"/>
  <c r="D6" i="9"/>
  <c r="D6" i="22"/>
  <c r="G224" i="1"/>
  <c r="D6" i="21"/>
  <c r="U136" i="1"/>
  <c r="D245" s="1"/>
  <c r="D18" i="4" s="1"/>
  <c r="O224" i="1"/>
  <c r="K7" i="19"/>
  <c r="I21" i="18"/>
  <c r="S133" i="1"/>
  <c r="N9" i="21"/>
  <c r="N9" i="22"/>
  <c r="L19" i="19"/>
  <c r="L19" i="20"/>
  <c r="L19" i="21"/>
  <c r="L19" i="22"/>
  <c r="L15" i="21"/>
  <c r="L15" i="22"/>
  <c r="K11" i="18"/>
  <c r="K11" i="20"/>
  <c r="K11" i="22"/>
  <c r="J22" i="20"/>
  <c r="J22" i="22"/>
  <c r="J18" i="20"/>
  <c r="J18" i="22"/>
  <c r="H21" i="17"/>
  <c r="H21" i="19"/>
  <c r="H21" i="20"/>
  <c r="H21" i="22"/>
  <c r="H21" i="8"/>
  <c r="H17" i="17"/>
  <c r="H17" i="18"/>
  <c r="H17" i="19"/>
  <c r="H17" i="20"/>
  <c r="H17" i="22"/>
  <c r="H17" i="8"/>
  <c r="F20" i="20"/>
  <c r="F20" i="22"/>
  <c r="F20" i="9"/>
  <c r="F16" i="20"/>
  <c r="F16" i="22"/>
  <c r="F16" i="9"/>
  <c r="D12" i="10"/>
  <c r="D12" i="9"/>
  <c r="D12" i="8"/>
  <c r="F14" i="17"/>
  <c r="F14" i="22"/>
  <c r="F14" i="10"/>
  <c r="F14" i="9"/>
  <c r="F14" i="8"/>
  <c r="F12" i="21"/>
  <c r="F12" i="9"/>
  <c r="F8" i="21"/>
  <c r="F8" i="19"/>
  <c r="F8" i="20"/>
  <c r="F8" i="9"/>
  <c r="F6" i="17"/>
  <c r="F6" i="22"/>
  <c r="F6" i="10"/>
  <c r="F6" i="9"/>
  <c r="F6" i="8"/>
  <c r="D17" i="17"/>
  <c r="D17" i="22"/>
  <c r="D17" i="12"/>
  <c r="D17" i="11"/>
  <c r="D17" i="10"/>
  <c r="J17" i="17"/>
  <c r="J17" i="21"/>
  <c r="N17"/>
  <c r="N17" i="22"/>
  <c r="D19" i="20"/>
  <c r="D19" i="22"/>
  <c r="D19" i="12"/>
  <c r="D19" i="9"/>
  <c r="D19" i="8"/>
  <c r="D21" i="17"/>
  <c r="D21" i="20"/>
  <c r="D21" i="22"/>
  <c r="D21" i="12"/>
  <c r="D21" i="11"/>
  <c r="D21" i="10"/>
  <c r="J21" i="17"/>
  <c r="J21" i="18"/>
  <c r="C16" i="10"/>
  <c r="C16" i="9"/>
  <c r="C16" i="8"/>
  <c r="F23" i="21"/>
  <c r="F23" i="19"/>
  <c r="G21" i="17"/>
  <c r="G21" i="19"/>
  <c r="G21" i="22"/>
  <c r="G21" i="9"/>
  <c r="E20" i="19"/>
  <c r="E20" i="20"/>
  <c r="E20" i="22"/>
  <c r="E20" i="9"/>
  <c r="E20" i="8"/>
  <c r="E18" i="19"/>
  <c r="E18" i="20"/>
  <c r="E18" i="22"/>
  <c r="E18" i="9"/>
  <c r="E18" i="8"/>
  <c r="G17" i="17"/>
  <c r="G17" i="19"/>
  <c r="G17" i="22"/>
  <c r="G17" i="9"/>
  <c r="D11" i="19"/>
  <c r="D11" i="21"/>
  <c r="D11" i="22"/>
  <c r="D11" i="12"/>
  <c r="D11" i="11"/>
  <c r="D6" i="19"/>
  <c r="D6" i="16"/>
  <c r="D6" i="8"/>
  <c r="D6" i="10"/>
  <c r="AN124" i="1"/>
  <c r="BC124" s="1"/>
  <c r="I21" i="16"/>
  <c r="I19"/>
  <c r="I17"/>
  <c r="H23"/>
  <c r="H19"/>
  <c r="H15"/>
  <c r="G18"/>
  <c r="G18" i="8"/>
  <c r="E11"/>
  <c r="D22" i="12"/>
  <c r="D18"/>
  <c r="D14"/>
  <c r="G18" i="22"/>
  <c r="I21"/>
  <c r="I19"/>
  <c r="I17"/>
  <c r="D22"/>
  <c r="D18"/>
  <c r="E11"/>
  <c r="I21" i="21"/>
  <c r="I17" i="19"/>
  <c r="M8" i="20"/>
  <c r="M8" i="22"/>
  <c r="M6" i="20"/>
  <c r="M6" i="21"/>
  <c r="L23" i="19"/>
  <c r="L23" i="20"/>
  <c r="L23" i="21"/>
  <c r="L23" i="22"/>
  <c r="L21" i="19"/>
  <c r="L21" i="22"/>
  <c r="L17" i="19"/>
  <c r="L17" i="22"/>
  <c r="J20" i="20"/>
  <c r="J20" i="22"/>
  <c r="J16" i="20"/>
  <c r="J16" i="22"/>
  <c r="I21" i="17"/>
  <c r="I21" i="20"/>
  <c r="I19" i="17"/>
  <c r="I19" i="18"/>
  <c r="I19" i="20"/>
  <c r="I19" i="21"/>
  <c r="I17" i="17"/>
  <c r="I17" i="20"/>
  <c r="H23"/>
  <c r="H23" i="21"/>
  <c r="H23" i="22"/>
  <c r="H19" i="20"/>
  <c r="H19" i="21"/>
  <c r="H19" i="22"/>
  <c r="H15" i="20"/>
  <c r="H15" i="21"/>
  <c r="H15" i="22"/>
  <c r="G18" i="20"/>
  <c r="G18" i="21"/>
  <c r="F22" i="20"/>
  <c r="F22" i="21"/>
  <c r="F22" i="22"/>
  <c r="F22" i="9"/>
  <c r="F18" i="20"/>
  <c r="F18" i="21"/>
  <c r="F18" i="22"/>
  <c r="F18" i="9"/>
  <c r="D14" i="10"/>
  <c r="D14" i="9"/>
  <c r="D14" i="8"/>
  <c r="E11" i="19"/>
  <c r="E11" i="20"/>
  <c r="E11" i="11"/>
  <c r="F17" i="17"/>
  <c r="F17" i="10"/>
  <c r="F21" i="17"/>
  <c r="F21" i="10"/>
  <c r="D23" i="20"/>
  <c r="D23" i="19"/>
  <c r="D23" i="22"/>
  <c r="D23" i="12"/>
  <c r="D23" i="9"/>
  <c r="D23" i="8"/>
  <c r="B242" i="1"/>
  <c r="B15" i="4" s="1"/>
  <c r="H14" i="20"/>
  <c r="H14" i="8"/>
  <c r="H12" i="17"/>
  <c r="H12" i="19"/>
  <c r="H12" i="21"/>
  <c r="H12" i="22"/>
  <c r="S142" i="1"/>
  <c r="B251" s="1"/>
  <c r="B24" i="4" s="1"/>
  <c r="A25" i="17" s="1"/>
  <c r="W133" i="1"/>
  <c r="Y133"/>
  <c r="H242" s="1"/>
  <c r="H15" i="4" s="1"/>
  <c r="W134" i="1"/>
  <c r="F243" s="1"/>
  <c r="F16" i="4" s="1"/>
  <c r="W136" i="1"/>
  <c r="F245" s="1"/>
  <c r="F18" i="4" s="1"/>
  <c r="Y136" i="1"/>
  <c r="H245" s="1"/>
  <c r="H18" i="4" s="1"/>
  <c r="W138" i="1"/>
  <c r="F247" s="1"/>
  <c r="F20" i="4" s="1"/>
  <c r="S137" i="1"/>
  <c r="B246" s="1"/>
  <c r="B19" i="4" s="1"/>
  <c r="T133" i="1"/>
  <c r="C242" s="1"/>
  <c r="C15" i="4" s="1"/>
  <c r="V132" i="1"/>
  <c r="E241" s="1"/>
  <c r="E14" i="4" s="1"/>
  <c r="V130" i="1"/>
  <c r="E239" s="1"/>
  <c r="E12" i="4" s="1"/>
  <c r="B6" i="2"/>
  <c r="B222" i="3" s="1"/>
  <c r="Z127" i="1"/>
  <c r="I236" s="1"/>
  <c r="I9" i="4" s="1"/>
  <c r="Y127" i="1"/>
  <c r="H236" s="1"/>
  <c r="H9" i="4" s="1"/>
  <c r="X127" i="1"/>
  <c r="G236" s="1"/>
  <c r="G9" i="4" s="1"/>
  <c r="F10" i="19" s="1"/>
  <c r="T128" i="1"/>
  <c r="C237" s="1"/>
  <c r="C10" i="4" s="1"/>
  <c r="T132" i="1"/>
  <c r="C241" s="1"/>
  <c r="C14" i="4" s="1"/>
  <c r="U131" i="1"/>
  <c r="A20" i="12"/>
  <c r="A20" i="9"/>
  <c r="A20" i="16"/>
  <c r="A20" i="21"/>
  <c r="A20" i="22"/>
  <c r="A20" i="19"/>
  <c r="A20" i="20"/>
  <c r="A20" i="11"/>
  <c r="A20" i="10"/>
  <c r="A20" i="8"/>
  <c r="A20" i="17"/>
  <c r="A20" i="18"/>
  <c r="A20" i="13"/>
  <c r="C224" i="1"/>
  <c r="K224"/>
  <c r="U140"/>
  <c r="D249" s="1"/>
  <c r="D22" i="4" s="1"/>
  <c r="C23" i="20" s="1"/>
  <c r="S135" i="1"/>
  <c r="B244" s="1"/>
  <c r="B17" i="4" s="1"/>
  <c r="A18" i="11" s="1"/>
  <c r="U132" i="1"/>
  <c r="D241" s="1"/>
  <c r="D14" i="4" s="1"/>
  <c r="D6" i="12"/>
  <c r="D6" i="20"/>
  <c r="D6" i="17"/>
  <c r="AO127" i="1"/>
  <c r="BD127" s="1"/>
  <c r="Y139"/>
  <c r="H248" s="1"/>
  <c r="H21" i="4" s="1"/>
  <c r="G22" i="22" s="1"/>
  <c r="S139" i="1"/>
  <c r="B248" s="1"/>
  <c r="B21" i="4" s="1"/>
  <c r="T138" i="1"/>
  <c r="T137"/>
  <c r="C246" s="1"/>
  <c r="C19" i="4" s="1"/>
  <c r="S136" i="1"/>
  <c r="S130"/>
  <c r="T129"/>
  <c r="C238" s="1"/>
  <c r="C11" i="4" s="1"/>
  <c r="C19" i="11"/>
  <c r="C19" i="20"/>
  <c r="C19" i="21"/>
  <c r="C19" i="19"/>
  <c r="C19" i="8"/>
  <c r="C19" i="9"/>
  <c r="C19" i="17"/>
  <c r="C19" i="12"/>
  <c r="C19" i="22"/>
  <c r="C19" i="13"/>
  <c r="C19" i="10"/>
  <c r="C19" i="18"/>
  <c r="C19" i="16"/>
  <c r="C23" i="11"/>
  <c r="C23" i="21"/>
  <c r="C23" i="16"/>
  <c r="C23" i="12"/>
  <c r="C23" i="13"/>
  <c r="C23" i="18"/>
  <c r="C23" i="9"/>
  <c r="A18" i="19"/>
  <c r="A18" i="22"/>
  <c r="A18" i="21"/>
  <c r="A18" i="16"/>
  <c r="A18" i="8"/>
  <c r="A18" i="9"/>
  <c r="A18" i="17"/>
  <c r="A18" i="10"/>
  <c r="I10" i="17"/>
  <c r="I10" i="18"/>
  <c r="I10" i="22"/>
  <c r="I10" i="16"/>
  <c r="I10" i="19"/>
  <c r="I10" i="20"/>
  <c r="I10" i="21"/>
  <c r="K10" i="20"/>
  <c r="K10" i="21"/>
  <c r="K10" i="19"/>
  <c r="K10" i="22"/>
  <c r="K10" i="18"/>
  <c r="M10" i="20"/>
  <c r="M10" i="21"/>
  <c r="M10" i="22"/>
  <c r="L6" i="19"/>
  <c r="L6" i="21"/>
  <c r="L6" i="20"/>
  <c r="L6" i="22"/>
  <c r="N6"/>
  <c r="N6" i="21"/>
  <c r="L8" i="19"/>
  <c r="L8" i="20"/>
  <c r="L8" i="21"/>
  <c r="L8" i="22"/>
  <c r="N8" i="21"/>
  <c r="N8" i="22"/>
  <c r="A25"/>
  <c r="A27" i="18"/>
  <c r="A25" i="16"/>
  <c r="G22" i="21"/>
  <c r="G22" i="19"/>
  <c r="G22" i="9"/>
  <c r="G22" i="16"/>
  <c r="A22" i="11"/>
  <c r="A22" i="12"/>
  <c r="A22" i="21"/>
  <c r="A22" i="22"/>
  <c r="A22" i="13"/>
  <c r="A22" i="16"/>
  <c r="A22" i="8"/>
  <c r="A22" i="9"/>
  <c r="A22" i="17"/>
  <c r="A22" i="18"/>
  <c r="A22" i="19"/>
  <c r="A22" i="20"/>
  <c r="A22" i="10"/>
  <c r="AK124" i="1"/>
  <c r="AZ124" s="1"/>
  <c r="AQ124"/>
  <c r="BF124" s="1"/>
  <c r="AM124"/>
  <c r="BB124" s="1"/>
  <c r="AM127"/>
  <c r="BB127" s="1"/>
  <c r="K18" i="22"/>
  <c r="M20"/>
  <c r="M16"/>
  <c r="N11"/>
  <c r="N7"/>
  <c r="K9"/>
  <c r="M11"/>
  <c r="M9"/>
  <c r="M7"/>
  <c r="M20" i="21"/>
  <c r="M16"/>
  <c r="L22"/>
  <c r="L20"/>
  <c r="L18"/>
  <c r="L16"/>
  <c r="K18"/>
  <c r="G21"/>
  <c r="G19"/>
  <c r="G17"/>
  <c r="F21"/>
  <c r="F17"/>
  <c r="I6"/>
  <c r="M11"/>
  <c r="M9"/>
  <c r="M7"/>
  <c r="L22" i="20"/>
  <c r="L20"/>
  <c r="L18"/>
  <c r="L16"/>
  <c r="K20"/>
  <c r="K18"/>
  <c r="K16"/>
  <c r="F14"/>
  <c r="F10"/>
  <c r="F6"/>
  <c r="I6"/>
  <c r="K9"/>
  <c r="K20" i="19"/>
  <c r="K16"/>
  <c r="J21"/>
  <c r="J17"/>
  <c r="F21"/>
  <c r="F17"/>
  <c r="D21"/>
  <c r="D17"/>
  <c r="K9"/>
  <c r="I6"/>
  <c r="F14"/>
  <c r="F6"/>
  <c r="F17" i="18"/>
  <c r="G21"/>
  <c r="G17"/>
  <c r="D17"/>
  <c r="F14"/>
  <c r="F6"/>
  <c r="I6"/>
  <c r="AH11" i="1"/>
  <c r="AE142"/>
  <c r="AR133"/>
  <c r="BG133" s="1"/>
  <c r="W139"/>
  <c r="F248" s="1"/>
  <c r="F21" i="4" s="1"/>
  <c r="AA139" i="1"/>
  <c r="J248" s="1"/>
  <c r="J21" i="4" s="1"/>
  <c r="AC139" i="1"/>
  <c r="L248" s="1"/>
  <c r="L21" i="4" s="1"/>
  <c r="AE139" i="1"/>
  <c r="N248" s="1"/>
  <c r="N21" i="4" s="1"/>
  <c r="AG139" i="1"/>
  <c r="P248" s="1"/>
  <c r="P21" i="4" s="1"/>
  <c r="O22" i="22" s="1"/>
  <c r="W140" i="1"/>
  <c r="F249" s="1"/>
  <c r="F22" i="4" s="1"/>
  <c r="Y140" i="1"/>
  <c r="H249" s="1"/>
  <c r="H22" i="4" s="1"/>
  <c r="AA140" i="1"/>
  <c r="J249" s="1"/>
  <c r="J22" i="4" s="1"/>
  <c r="AC140" i="1"/>
  <c r="L249" s="1"/>
  <c r="L22" i="4" s="1"/>
  <c r="AE140" i="1"/>
  <c r="N249" s="1"/>
  <c r="N22" i="4" s="1"/>
  <c r="AG140" i="1"/>
  <c r="P249" s="1"/>
  <c r="P22" i="4" s="1"/>
  <c r="O23" i="22" s="1"/>
  <c r="T135" i="1"/>
  <c r="C244" s="1"/>
  <c r="C17" i="4" s="1"/>
  <c r="S134" i="1"/>
  <c r="B243" s="1"/>
  <c r="B16" i="4" s="1"/>
  <c r="A17" i="17" s="1"/>
  <c r="T131" i="1"/>
  <c r="C240" s="1"/>
  <c r="C13" i="4" s="1"/>
  <c r="U142" i="1"/>
  <c r="D251" s="1"/>
  <c r="D24" i="4" s="1"/>
  <c r="AA142" i="1"/>
  <c r="AE141"/>
  <c r="AG132"/>
  <c r="P241" s="1"/>
  <c r="P14" i="4" s="1"/>
  <c r="O15" i="22" s="1"/>
  <c r="AG130" i="1"/>
  <c r="P239" s="1"/>
  <c r="P12" i="4" s="1"/>
  <c r="O13" i="22" s="1"/>
  <c r="B24" i="13"/>
  <c r="B24" i="12"/>
  <c r="B24" i="22"/>
  <c r="B24" i="10"/>
  <c r="B26" i="18"/>
  <c r="B24" i="19"/>
  <c r="B24" i="16"/>
  <c r="C24" i="19"/>
  <c r="C24" i="17"/>
  <c r="C26" i="18"/>
  <c r="C24" i="11"/>
  <c r="C24" i="16"/>
  <c r="C24" i="8"/>
  <c r="C24" i="12"/>
  <c r="C24" i="22"/>
  <c r="C24" i="20"/>
  <c r="C24" i="21"/>
  <c r="C24" i="13"/>
  <c r="C24" i="9"/>
  <c r="C24" i="10"/>
  <c r="A24" i="17"/>
  <c r="A24" i="19"/>
  <c r="A24" i="16"/>
  <c r="A24" i="10"/>
  <c r="A26" i="18"/>
  <c r="A24" i="22"/>
  <c r="A24" i="20"/>
  <c r="A24" i="9"/>
  <c r="A24" i="12"/>
  <c r="A24" i="21"/>
  <c r="A17"/>
  <c r="A17" i="18"/>
  <c r="A17" i="16"/>
  <c r="AF222" i="1"/>
  <c r="O331" s="1"/>
  <c r="O104" i="4" s="1"/>
  <c r="AD222" i="1"/>
  <c r="M331" s="1"/>
  <c r="M104" i="4" s="1"/>
  <c r="AB222" i="1"/>
  <c r="K331" s="1"/>
  <c r="K104" i="4" s="1"/>
  <c r="Y222" i="1"/>
  <c r="H331" s="1"/>
  <c r="H104" i="4" s="1"/>
  <c r="W222" i="1"/>
  <c r="F331" s="1"/>
  <c r="F104" i="4" s="1"/>
  <c r="U222" i="1"/>
  <c r="D331" s="1"/>
  <c r="D104" i="4" s="1"/>
  <c r="S222" i="1"/>
  <c r="B331" s="1"/>
  <c r="B104" i="4" s="1"/>
  <c r="AG221" i="1"/>
  <c r="P330" s="1"/>
  <c r="P103" i="4" s="1"/>
  <c r="O104" i="22" s="1"/>
  <c r="AE221" i="1"/>
  <c r="N330" s="1"/>
  <c r="N103" i="4" s="1"/>
  <c r="AC221" i="1"/>
  <c r="L330" s="1"/>
  <c r="L103" i="4" s="1"/>
  <c r="AA221" i="1"/>
  <c r="J330" s="1"/>
  <c r="J103" i="4" s="1"/>
  <c r="X221" i="1"/>
  <c r="G330" s="1"/>
  <c r="G103" i="4" s="1"/>
  <c r="V221" i="1"/>
  <c r="E330" s="1"/>
  <c r="E103" i="4" s="1"/>
  <c r="T221" i="1"/>
  <c r="C330" s="1"/>
  <c r="C103" i="4" s="1"/>
  <c r="Z221" i="1"/>
  <c r="I330" s="1"/>
  <c r="I103" i="4" s="1"/>
  <c r="AF220" i="1"/>
  <c r="O329" s="1"/>
  <c r="O102" i="4" s="1"/>
  <c r="AD220" i="1"/>
  <c r="M329" s="1"/>
  <c r="M102" i="4" s="1"/>
  <c r="AB220" i="1"/>
  <c r="K329" s="1"/>
  <c r="K102" i="4" s="1"/>
  <c r="Y220" i="1"/>
  <c r="H329" s="1"/>
  <c r="H102" i="4" s="1"/>
  <c r="W220" i="1"/>
  <c r="F329" s="1"/>
  <c r="F102" i="4" s="1"/>
  <c r="U220" i="1"/>
  <c r="D329" s="1"/>
  <c r="D102" i="4" s="1"/>
  <c r="S220" i="1"/>
  <c r="B329" s="1"/>
  <c r="B102" i="4" s="1"/>
  <c r="AG219" i="1"/>
  <c r="P328" s="1"/>
  <c r="P101" i="4" s="1"/>
  <c r="O102" i="22" s="1"/>
  <c r="AE219" i="1"/>
  <c r="N328" s="1"/>
  <c r="N101" i="4" s="1"/>
  <c r="AC219" i="1"/>
  <c r="L328" s="1"/>
  <c r="L101" i="4" s="1"/>
  <c r="AA219" i="1"/>
  <c r="J328" s="1"/>
  <c r="J101" i="4" s="1"/>
  <c r="X219" i="1"/>
  <c r="G328" s="1"/>
  <c r="G101" i="4" s="1"/>
  <c r="V219" i="1"/>
  <c r="E328" s="1"/>
  <c r="E101" i="4" s="1"/>
  <c r="T219" i="1"/>
  <c r="C328" s="1"/>
  <c r="C101" i="4" s="1"/>
  <c r="Z219" i="1"/>
  <c r="I328" s="1"/>
  <c r="I101" i="4" s="1"/>
  <c r="AF218" i="1"/>
  <c r="O327" s="1"/>
  <c r="O100" i="4" s="1"/>
  <c r="AD218" i="1"/>
  <c r="M327" s="1"/>
  <c r="M100" i="4" s="1"/>
  <c r="AB218" i="1"/>
  <c r="K327" s="1"/>
  <c r="K100" i="4" s="1"/>
  <c r="Y218" i="1"/>
  <c r="H327" s="1"/>
  <c r="H100" i="4" s="1"/>
  <c r="W218" i="1"/>
  <c r="F327" s="1"/>
  <c r="F100" i="4" s="1"/>
  <c r="U218" i="1"/>
  <c r="D327" s="1"/>
  <c r="D100" i="4" s="1"/>
  <c r="S218" i="1"/>
  <c r="B327" s="1"/>
  <c r="B100" i="4" s="1"/>
  <c r="AG217" i="1"/>
  <c r="P326" s="1"/>
  <c r="P99" i="4" s="1"/>
  <c r="O100" i="22" s="1"/>
  <c r="AE217" i="1"/>
  <c r="N326" s="1"/>
  <c r="N99" i="4" s="1"/>
  <c r="AC217" i="1"/>
  <c r="L326" s="1"/>
  <c r="L99" i="4" s="1"/>
  <c r="AA217" i="1"/>
  <c r="J326" s="1"/>
  <c r="J99" i="4" s="1"/>
  <c r="X217" i="1"/>
  <c r="G326" s="1"/>
  <c r="G99" i="4" s="1"/>
  <c r="V217" i="1"/>
  <c r="E326" s="1"/>
  <c r="E99" i="4" s="1"/>
  <c r="T217" i="1"/>
  <c r="C326" s="1"/>
  <c r="C99" i="4" s="1"/>
  <c r="Z217" i="1"/>
  <c r="I326" s="1"/>
  <c r="I99" i="4" s="1"/>
  <c r="AF216" i="1"/>
  <c r="O325" s="1"/>
  <c r="O98" i="4" s="1"/>
  <c r="AD216" i="1"/>
  <c r="M325" s="1"/>
  <c r="M98" i="4" s="1"/>
  <c r="AB216" i="1"/>
  <c r="K325" s="1"/>
  <c r="K98" i="4" s="1"/>
  <c r="Y216" i="1"/>
  <c r="H325" s="1"/>
  <c r="H98" i="4" s="1"/>
  <c r="W216" i="1"/>
  <c r="F325" s="1"/>
  <c r="F98" i="4" s="1"/>
  <c r="U216" i="1"/>
  <c r="D325" s="1"/>
  <c r="D98" i="4" s="1"/>
  <c r="S216" i="1"/>
  <c r="B325" s="1"/>
  <c r="B98" i="4" s="1"/>
  <c r="AG215" i="1"/>
  <c r="P324" s="1"/>
  <c r="P97" i="4" s="1"/>
  <c r="O98" i="22" s="1"/>
  <c r="AE215" i="1"/>
  <c r="N324" s="1"/>
  <c r="N97" i="4" s="1"/>
  <c r="AC215" i="1"/>
  <c r="L324" s="1"/>
  <c r="L97" i="4" s="1"/>
  <c r="AA215" i="1"/>
  <c r="J324" s="1"/>
  <c r="J97" i="4" s="1"/>
  <c r="X215" i="1"/>
  <c r="G324" s="1"/>
  <c r="G97" i="4" s="1"/>
  <c r="V215" i="1"/>
  <c r="E324" s="1"/>
  <c r="E97" i="4" s="1"/>
  <c r="T215" i="1"/>
  <c r="C324" s="1"/>
  <c r="C97" i="4" s="1"/>
  <c r="Z215" i="1"/>
  <c r="I324" s="1"/>
  <c r="I97" i="4" s="1"/>
  <c r="AF214" i="1"/>
  <c r="O323" s="1"/>
  <c r="O96" i="4" s="1"/>
  <c r="AD214" i="1"/>
  <c r="M323" s="1"/>
  <c r="M96" i="4" s="1"/>
  <c r="AB214" i="1"/>
  <c r="K323" s="1"/>
  <c r="K96" i="4" s="1"/>
  <c r="Y214" i="1"/>
  <c r="H323" s="1"/>
  <c r="H96" i="4" s="1"/>
  <c r="W214" i="1"/>
  <c r="F323" s="1"/>
  <c r="F96" i="4" s="1"/>
  <c r="U214" i="1"/>
  <c r="D323" s="1"/>
  <c r="D96" i="4" s="1"/>
  <c r="S214" i="1"/>
  <c r="B323" s="1"/>
  <c r="B96" i="4" s="1"/>
  <c r="AG213" i="1"/>
  <c r="P322" s="1"/>
  <c r="P95" i="4" s="1"/>
  <c r="O96" i="22" s="1"/>
  <c r="AE213" i="1"/>
  <c r="N322" s="1"/>
  <c r="N95" i="4" s="1"/>
  <c r="AC213" i="1"/>
  <c r="L322" s="1"/>
  <c r="L95" i="4" s="1"/>
  <c r="AA213" i="1"/>
  <c r="J322" s="1"/>
  <c r="J95" i="4" s="1"/>
  <c r="X213" i="1"/>
  <c r="G322" s="1"/>
  <c r="G95" i="4" s="1"/>
  <c r="V213" i="1"/>
  <c r="E322" s="1"/>
  <c r="E95" i="4" s="1"/>
  <c r="T213" i="1"/>
  <c r="C322" s="1"/>
  <c r="C95" i="4" s="1"/>
  <c r="Z213" i="1"/>
  <c r="I322" s="1"/>
  <c r="I95" i="4" s="1"/>
  <c r="AF212" i="1"/>
  <c r="O321" s="1"/>
  <c r="O94" i="4" s="1"/>
  <c r="AD212" i="1"/>
  <c r="M321" s="1"/>
  <c r="M94" i="4" s="1"/>
  <c r="AB212" i="1"/>
  <c r="K321" s="1"/>
  <c r="K94" i="4" s="1"/>
  <c r="Y212" i="1"/>
  <c r="H321" s="1"/>
  <c r="H94" i="4" s="1"/>
  <c r="W212" i="1"/>
  <c r="F321" s="1"/>
  <c r="F94" i="4" s="1"/>
  <c r="U212" i="1"/>
  <c r="D321" s="1"/>
  <c r="D94" i="4" s="1"/>
  <c r="S212" i="1"/>
  <c r="B321" s="1"/>
  <c r="B94" i="4" s="1"/>
  <c r="AG211" i="1"/>
  <c r="P320" s="1"/>
  <c r="P93" i="4" s="1"/>
  <c r="O94" i="22" s="1"/>
  <c r="AE211" i="1"/>
  <c r="N320" s="1"/>
  <c r="N93" i="4" s="1"/>
  <c r="AC211" i="1"/>
  <c r="L320" s="1"/>
  <c r="L93" i="4" s="1"/>
  <c r="AA211" i="1"/>
  <c r="J320" s="1"/>
  <c r="J93" i="4" s="1"/>
  <c r="X211" i="1"/>
  <c r="G320" s="1"/>
  <c r="G93" i="4" s="1"/>
  <c r="V211" i="1"/>
  <c r="E320" s="1"/>
  <c r="E93" i="4" s="1"/>
  <c r="T211" i="1"/>
  <c r="C320" s="1"/>
  <c r="C93" i="4" s="1"/>
  <c r="Z211" i="1"/>
  <c r="I320" s="1"/>
  <c r="I93" i="4" s="1"/>
  <c r="AF210" i="1"/>
  <c r="O319" s="1"/>
  <c r="O92" i="4" s="1"/>
  <c r="AD210" i="1"/>
  <c r="M319" s="1"/>
  <c r="M92" i="4" s="1"/>
  <c r="AB210" i="1"/>
  <c r="K319" s="1"/>
  <c r="K92" i="4" s="1"/>
  <c r="Y210" i="1"/>
  <c r="H319" s="1"/>
  <c r="H92" i="4" s="1"/>
  <c r="W210" i="1"/>
  <c r="F319" s="1"/>
  <c r="F92" i="4" s="1"/>
  <c r="U210" i="1"/>
  <c r="D319" s="1"/>
  <c r="D92" i="4" s="1"/>
  <c r="AG222" i="1"/>
  <c r="P331" s="1"/>
  <c r="P104" i="4" s="1"/>
  <c r="O105" i="22" s="1"/>
  <c r="AE222" i="1"/>
  <c r="N331" s="1"/>
  <c r="N104" i="4" s="1"/>
  <c r="AC222" i="1"/>
  <c r="L331" s="1"/>
  <c r="L104" i="4" s="1"/>
  <c r="AA222" i="1"/>
  <c r="J331" s="1"/>
  <c r="J104" i="4" s="1"/>
  <c r="X222" i="1"/>
  <c r="G331" s="1"/>
  <c r="G104" i="4" s="1"/>
  <c r="V222" i="1"/>
  <c r="E331" s="1"/>
  <c r="E104" i="4" s="1"/>
  <c r="T222" i="1"/>
  <c r="C331" s="1"/>
  <c r="C104" i="4" s="1"/>
  <c r="Z222" i="1"/>
  <c r="I331" s="1"/>
  <c r="I104" i="4" s="1"/>
  <c r="AF221" i="1"/>
  <c r="O330" s="1"/>
  <c r="O103" i="4" s="1"/>
  <c r="AD221" i="1"/>
  <c r="M330" s="1"/>
  <c r="M103" i="4" s="1"/>
  <c r="AB221" i="1"/>
  <c r="K330" s="1"/>
  <c r="K103" i="4" s="1"/>
  <c r="Y221" i="1"/>
  <c r="H330" s="1"/>
  <c r="H103" i="4" s="1"/>
  <c r="W221" i="1"/>
  <c r="F330" s="1"/>
  <c r="F103" i="4" s="1"/>
  <c r="U221" i="1"/>
  <c r="D330" s="1"/>
  <c r="D103" i="4" s="1"/>
  <c r="S221" i="1"/>
  <c r="B330" s="1"/>
  <c r="B103" i="4" s="1"/>
  <c r="AG220" i="1"/>
  <c r="P329" s="1"/>
  <c r="P102" i="4" s="1"/>
  <c r="O103" i="22" s="1"/>
  <c r="AE220" i="1"/>
  <c r="N329" s="1"/>
  <c r="N102" i="4" s="1"/>
  <c r="AC220" i="1"/>
  <c r="L329" s="1"/>
  <c r="L102" i="4" s="1"/>
  <c r="AA220" i="1"/>
  <c r="J329" s="1"/>
  <c r="J102" i="4" s="1"/>
  <c r="X220" i="1"/>
  <c r="G329" s="1"/>
  <c r="G102" i="4" s="1"/>
  <c r="V220" i="1"/>
  <c r="E329" s="1"/>
  <c r="E102" i="4" s="1"/>
  <c r="T220" i="1"/>
  <c r="C329" s="1"/>
  <c r="C102" i="4" s="1"/>
  <c r="Z220" i="1"/>
  <c r="I329" s="1"/>
  <c r="I102" i="4" s="1"/>
  <c r="AF219" i="1"/>
  <c r="O328" s="1"/>
  <c r="O101" i="4" s="1"/>
  <c r="AD219" i="1"/>
  <c r="M328" s="1"/>
  <c r="M101" i="4" s="1"/>
  <c r="AB219" i="1"/>
  <c r="K328" s="1"/>
  <c r="K101" i="4" s="1"/>
  <c r="Y219" i="1"/>
  <c r="H328" s="1"/>
  <c r="H101" i="4" s="1"/>
  <c r="W219" i="1"/>
  <c r="F328" s="1"/>
  <c r="F101" i="4" s="1"/>
  <c r="U219" i="1"/>
  <c r="D328" s="1"/>
  <c r="D101" i="4" s="1"/>
  <c r="S219" i="1"/>
  <c r="B328" s="1"/>
  <c r="B101" i="4" s="1"/>
  <c r="AG218" i="1"/>
  <c r="P327" s="1"/>
  <c r="P100" i="4" s="1"/>
  <c r="O101" i="22" s="1"/>
  <c r="AE218" i="1"/>
  <c r="N327" s="1"/>
  <c r="N100" i="4" s="1"/>
  <c r="AC218" i="1"/>
  <c r="L327" s="1"/>
  <c r="L100" i="4" s="1"/>
  <c r="AA218" i="1"/>
  <c r="J327" s="1"/>
  <c r="J100" i="4" s="1"/>
  <c r="X218" i="1"/>
  <c r="G327" s="1"/>
  <c r="G100" i="4" s="1"/>
  <c r="V218" i="1"/>
  <c r="E327" s="1"/>
  <c r="E100" i="4" s="1"/>
  <c r="T218" i="1"/>
  <c r="C327" s="1"/>
  <c r="C100" i="4" s="1"/>
  <c r="Z218" i="1"/>
  <c r="I327" s="1"/>
  <c r="I100" i="4" s="1"/>
  <c r="AF217" i="1"/>
  <c r="O326" s="1"/>
  <c r="O99" i="4" s="1"/>
  <c r="AD217" i="1"/>
  <c r="M326" s="1"/>
  <c r="M99" i="4" s="1"/>
  <c r="AB217" i="1"/>
  <c r="K326" s="1"/>
  <c r="K99" i="4" s="1"/>
  <c r="Y217" i="1"/>
  <c r="H326" s="1"/>
  <c r="H99" i="4" s="1"/>
  <c r="W217" i="1"/>
  <c r="F326" s="1"/>
  <c r="F99" i="4" s="1"/>
  <c r="U217" i="1"/>
  <c r="D326" s="1"/>
  <c r="D99" i="4" s="1"/>
  <c r="S217" i="1"/>
  <c r="B326" s="1"/>
  <c r="B99" i="4" s="1"/>
  <c r="AG216" i="1"/>
  <c r="P325" s="1"/>
  <c r="P98" i="4" s="1"/>
  <c r="O99" i="22" s="1"/>
  <c r="AE216" i="1"/>
  <c r="N325" s="1"/>
  <c r="N98" i="4" s="1"/>
  <c r="AC216" i="1"/>
  <c r="L325" s="1"/>
  <c r="L98" i="4" s="1"/>
  <c r="AA216" i="1"/>
  <c r="J325" s="1"/>
  <c r="J98" i="4" s="1"/>
  <c r="X216" i="1"/>
  <c r="G325" s="1"/>
  <c r="G98" i="4" s="1"/>
  <c r="V216" i="1"/>
  <c r="E325" s="1"/>
  <c r="E98" i="4" s="1"/>
  <c r="T216" i="1"/>
  <c r="C325" s="1"/>
  <c r="C98" i="4" s="1"/>
  <c r="Z216" i="1"/>
  <c r="I325" s="1"/>
  <c r="I98" i="4" s="1"/>
  <c r="AF215" i="1"/>
  <c r="O324" s="1"/>
  <c r="O97" i="4" s="1"/>
  <c r="AD215" i="1"/>
  <c r="M324" s="1"/>
  <c r="M97" i="4" s="1"/>
  <c r="AB215" i="1"/>
  <c r="K324" s="1"/>
  <c r="K97" i="4" s="1"/>
  <c r="Y215" i="1"/>
  <c r="H324" s="1"/>
  <c r="H97" i="4" s="1"/>
  <c r="W215" i="1"/>
  <c r="F324" s="1"/>
  <c r="F97" i="4" s="1"/>
  <c r="U215" i="1"/>
  <c r="D324" s="1"/>
  <c r="D97" i="4" s="1"/>
  <c r="AS124" i="1"/>
  <c r="BH124" s="1"/>
  <c r="AV124"/>
  <c r="BK124" s="1"/>
  <c r="AP124"/>
  <c r="BE124" s="1"/>
  <c r="A25" i="9"/>
  <c r="A25" i="11"/>
  <c r="A25" i="8"/>
  <c r="A25" i="13"/>
  <c r="A25" i="20"/>
  <c r="A25" i="19"/>
  <c r="C251" i="1"/>
  <c r="C24" i="4" s="1"/>
  <c r="C25" i="10"/>
  <c r="C25" i="16"/>
  <c r="C25" i="22"/>
  <c r="C25" i="19"/>
  <c r="C25" i="13"/>
  <c r="AK127" i="1"/>
  <c r="AZ127" s="1"/>
  <c r="AS127"/>
  <c r="BH127" s="1"/>
  <c r="AR127"/>
  <c r="BG127" s="1"/>
  <c r="AJ127"/>
  <c r="AY127" s="1"/>
  <c r="AU127"/>
  <c r="BJ127" s="1"/>
  <c r="M224"/>
  <c r="I224"/>
  <c r="E224"/>
  <c r="N224"/>
  <c r="J224"/>
  <c r="F224"/>
  <c r="S215"/>
  <c r="B324" s="1"/>
  <c r="B97" i="4" s="1"/>
  <c r="AG214" i="1"/>
  <c r="P323" s="1"/>
  <c r="P96" i="4" s="1"/>
  <c r="O97" i="22" s="1"/>
  <c r="AE214" i="1"/>
  <c r="N323" s="1"/>
  <c r="N96" i="4" s="1"/>
  <c r="AC214" i="1"/>
  <c r="L323" s="1"/>
  <c r="L96" i="4" s="1"/>
  <c r="AA214" i="1"/>
  <c r="J323" s="1"/>
  <c r="J96" i="4" s="1"/>
  <c r="X214" i="1"/>
  <c r="G323" s="1"/>
  <c r="G96" i="4" s="1"/>
  <c r="V214" i="1"/>
  <c r="E323" s="1"/>
  <c r="E96" i="4" s="1"/>
  <c r="T214" i="1"/>
  <c r="C323" s="1"/>
  <c r="C96" i="4" s="1"/>
  <c r="Z214" i="1"/>
  <c r="I323" s="1"/>
  <c r="I96" i="4" s="1"/>
  <c r="AF213" i="1"/>
  <c r="O322" s="1"/>
  <c r="O95" i="4" s="1"/>
  <c r="AD213" i="1"/>
  <c r="M322" s="1"/>
  <c r="M95" i="4" s="1"/>
  <c r="AB213" i="1"/>
  <c r="K322" s="1"/>
  <c r="K95" i="4" s="1"/>
  <c r="Y213" i="1"/>
  <c r="H322" s="1"/>
  <c r="H95" i="4" s="1"/>
  <c r="W213" i="1"/>
  <c r="F322" s="1"/>
  <c r="F95" i="4" s="1"/>
  <c r="U213" i="1"/>
  <c r="D322" s="1"/>
  <c r="D95" i="4" s="1"/>
  <c r="S213" i="1"/>
  <c r="B322" s="1"/>
  <c r="B95" i="4" s="1"/>
  <c r="AG212" i="1"/>
  <c r="P321"/>
  <c r="P94" i="4" s="1"/>
  <c r="O95" i="22" s="1"/>
  <c r="AE212" i="1"/>
  <c r="N321" s="1"/>
  <c r="N94" i="4" s="1"/>
  <c r="AC212" i="1"/>
  <c r="L321" s="1"/>
  <c r="L94" i="4" s="1"/>
  <c r="AA212" i="1"/>
  <c r="J321" s="1"/>
  <c r="J94" i="4" s="1"/>
  <c r="X212" i="1"/>
  <c r="G321" s="1"/>
  <c r="G94" i="4" s="1"/>
  <c r="V212" i="1"/>
  <c r="E321" s="1"/>
  <c r="E94" i="4" s="1"/>
  <c r="T212" i="1"/>
  <c r="C321" s="1"/>
  <c r="C94" i="4" s="1"/>
  <c r="Z212" i="1"/>
  <c r="I321" s="1"/>
  <c r="I94" i="4" s="1"/>
  <c r="AF211" i="1"/>
  <c r="O320" s="1"/>
  <c r="O93" i="4" s="1"/>
  <c r="AD211" i="1"/>
  <c r="M320" s="1"/>
  <c r="M93" i="4" s="1"/>
  <c r="AB211" i="1"/>
  <c r="K320" s="1"/>
  <c r="K93" i="4" s="1"/>
  <c r="Y211" i="1"/>
  <c r="H320" s="1"/>
  <c r="H93" i="4" s="1"/>
  <c r="W211" i="1"/>
  <c r="F320" s="1"/>
  <c r="F93" i="4" s="1"/>
  <c r="U211" i="1"/>
  <c r="D320" s="1"/>
  <c r="D93" i="4" s="1"/>
  <c r="S211" i="1"/>
  <c r="B320" s="1"/>
  <c r="B93" i="4" s="1"/>
  <c r="AG210" i="1"/>
  <c r="P319" s="1"/>
  <c r="P92" i="4" s="1"/>
  <c r="O93" i="22" s="1"/>
  <c r="AE210" i="1"/>
  <c r="N319" s="1"/>
  <c r="N92" i="4" s="1"/>
  <c r="AC210" i="1"/>
  <c r="L319" s="1"/>
  <c r="L92" i="4" s="1"/>
  <c r="AA210" i="1"/>
  <c r="J319" s="1"/>
  <c r="J92" i="4" s="1"/>
  <c r="X210" i="1"/>
  <c r="G319" s="1"/>
  <c r="G92" i="4" s="1"/>
  <c r="V210" i="1"/>
  <c r="E319" s="1"/>
  <c r="E92" i="4" s="1"/>
  <c r="T210" i="1"/>
  <c r="C319" s="1"/>
  <c r="C92" i="4" s="1"/>
  <c r="Z210" i="1"/>
  <c r="I319" s="1"/>
  <c r="I92" i="4" s="1"/>
  <c r="AF209" i="1"/>
  <c r="O318" s="1"/>
  <c r="O91" i="4" s="1"/>
  <c r="AD209" i="1"/>
  <c r="M318" s="1"/>
  <c r="M91" i="4" s="1"/>
  <c r="AB209" i="1"/>
  <c r="K318" s="1"/>
  <c r="K91" i="4" s="1"/>
  <c r="Y209" i="1"/>
  <c r="H318" s="1"/>
  <c r="H91" i="4" s="1"/>
  <c r="W209" i="1"/>
  <c r="F318" s="1"/>
  <c r="F91" i="4" s="1"/>
  <c r="U209" i="1"/>
  <c r="D318" s="1"/>
  <c r="D91" i="4" s="1"/>
  <c r="S209" i="1"/>
  <c r="B318" s="1"/>
  <c r="B91" i="4" s="1"/>
  <c r="AG208" i="1"/>
  <c r="P317"/>
  <c r="P90" i="4" s="1"/>
  <c r="O91" i="22" s="1"/>
  <c r="AE208" i="1"/>
  <c r="N317" s="1"/>
  <c r="N90" i="4" s="1"/>
  <c r="AC208" i="1"/>
  <c r="L317" s="1"/>
  <c r="L90" i="4" s="1"/>
  <c r="AA208" i="1"/>
  <c r="J317" s="1"/>
  <c r="J90" i="4" s="1"/>
  <c r="X208" i="1"/>
  <c r="G317" s="1"/>
  <c r="G90" i="4" s="1"/>
  <c r="V208" i="1"/>
  <c r="E317" s="1"/>
  <c r="E90" i="4" s="1"/>
  <c r="T208" i="1"/>
  <c r="C317" s="1"/>
  <c r="C90" i="4" s="1"/>
  <c r="Z208" i="1"/>
  <c r="I317" s="1"/>
  <c r="I90" i="4" s="1"/>
  <c r="AF207" i="1"/>
  <c r="O316" s="1"/>
  <c r="O89" i="4" s="1"/>
  <c r="AD207" i="1"/>
  <c r="M316" s="1"/>
  <c r="M89" i="4" s="1"/>
  <c r="AB207" i="1"/>
  <c r="K316" s="1"/>
  <c r="K89" i="4" s="1"/>
  <c r="Y207" i="1"/>
  <c r="H316" s="1"/>
  <c r="H89" i="4" s="1"/>
  <c r="W207" i="1"/>
  <c r="F316" s="1"/>
  <c r="F89" i="4" s="1"/>
  <c r="U207" i="1"/>
  <c r="D316" s="1"/>
  <c r="D89" i="4" s="1"/>
  <c r="S207" i="1"/>
  <c r="B316" s="1"/>
  <c r="B89" i="4" s="1"/>
  <c r="AG206" i="1"/>
  <c r="P315" s="1"/>
  <c r="P88" i="4" s="1"/>
  <c r="O89" i="22" s="1"/>
  <c r="AE206" i="1"/>
  <c r="N315" s="1"/>
  <c r="N88" i="4" s="1"/>
  <c r="AC206" i="1"/>
  <c r="L315" s="1"/>
  <c r="L88" i="4" s="1"/>
  <c r="AA206" i="1"/>
  <c r="J315" s="1"/>
  <c r="J88" i="4" s="1"/>
  <c r="X206" i="1"/>
  <c r="G315" s="1"/>
  <c r="G88" i="4" s="1"/>
  <c r="V206" i="1"/>
  <c r="E315" s="1"/>
  <c r="E88" i="4" s="1"/>
  <c r="T206" i="1"/>
  <c r="C315" s="1"/>
  <c r="C88" i="4" s="1"/>
  <c r="Z206" i="1"/>
  <c r="I315" s="1"/>
  <c r="I88" i="4" s="1"/>
  <c r="AF205" i="1"/>
  <c r="O314" s="1"/>
  <c r="O87" i="4" s="1"/>
  <c r="AD205" i="1"/>
  <c r="M314" s="1"/>
  <c r="M87" i="4" s="1"/>
  <c r="AB205" i="1"/>
  <c r="K314" s="1"/>
  <c r="K87" i="4" s="1"/>
  <c r="Y205" i="1"/>
  <c r="H314" s="1"/>
  <c r="H87" i="4" s="1"/>
  <c r="W205" i="1"/>
  <c r="F314" s="1"/>
  <c r="F87" i="4" s="1"/>
  <c r="U205" i="1"/>
  <c r="D314" s="1"/>
  <c r="D87" i="4" s="1"/>
  <c r="S205" i="1"/>
  <c r="B314" s="1"/>
  <c r="B87" i="4" s="1"/>
  <c r="AG204" i="1"/>
  <c r="P313"/>
  <c r="P86" i="4" s="1"/>
  <c r="O87" i="22" s="1"/>
  <c r="AE204" i="1"/>
  <c r="N313" s="1"/>
  <c r="N86" i="4" s="1"/>
  <c r="AC204" i="1"/>
  <c r="L313" s="1"/>
  <c r="L86" i="4" s="1"/>
  <c r="AA204" i="1"/>
  <c r="J313" s="1"/>
  <c r="J86" i="4" s="1"/>
  <c r="X204" i="1"/>
  <c r="G313" s="1"/>
  <c r="G86" i="4" s="1"/>
  <c r="V204" i="1"/>
  <c r="E313" s="1"/>
  <c r="E86" i="4" s="1"/>
  <c r="T204" i="1"/>
  <c r="C313" s="1"/>
  <c r="C86" i="4" s="1"/>
  <c r="Z204" i="1"/>
  <c r="I313" s="1"/>
  <c r="I86" i="4" s="1"/>
  <c r="AF203" i="1"/>
  <c r="O312" s="1"/>
  <c r="O85" i="4" s="1"/>
  <c r="AD203" i="1"/>
  <c r="M312" s="1"/>
  <c r="M85" i="4" s="1"/>
  <c r="AB203" i="1"/>
  <c r="K312" s="1"/>
  <c r="K85" i="4" s="1"/>
  <c r="Y203" i="1"/>
  <c r="H312" s="1"/>
  <c r="H85" i="4" s="1"/>
  <c r="W203" i="1"/>
  <c r="F312" s="1"/>
  <c r="F85" i="4" s="1"/>
  <c r="U203" i="1"/>
  <c r="D312" s="1"/>
  <c r="D85" i="4" s="1"/>
  <c r="S203" i="1"/>
  <c r="B312" s="1"/>
  <c r="B85" i="4" s="1"/>
  <c r="AG202" i="1"/>
  <c r="P311" s="1"/>
  <c r="P84" i="4" s="1"/>
  <c r="O85" i="22" s="1"/>
  <c r="AE202" i="1"/>
  <c r="N311" s="1"/>
  <c r="N84" i="4" s="1"/>
  <c r="AC202" i="1"/>
  <c r="L311" s="1"/>
  <c r="L84" i="4" s="1"/>
  <c r="AA202" i="1"/>
  <c r="J311" s="1"/>
  <c r="J84" i="4" s="1"/>
  <c r="X202" i="1"/>
  <c r="G311" s="1"/>
  <c r="G84" i="4" s="1"/>
  <c r="V202" i="1"/>
  <c r="E311" s="1"/>
  <c r="E84" i="4" s="1"/>
  <c r="T202" i="1"/>
  <c r="C311" s="1"/>
  <c r="C84" i="4" s="1"/>
  <c r="Z202" i="1"/>
  <c r="I311" s="1"/>
  <c r="I84" i="4" s="1"/>
  <c r="AF201" i="1"/>
  <c r="O310" s="1"/>
  <c r="O83" i="4" s="1"/>
  <c r="AD201" i="1"/>
  <c r="M310" s="1"/>
  <c r="M83" i="4" s="1"/>
  <c r="AB201" i="1"/>
  <c r="K310" s="1"/>
  <c r="K83" i="4" s="1"/>
  <c r="Y201" i="1"/>
  <c r="H310" s="1"/>
  <c r="H83" i="4" s="1"/>
  <c r="W201" i="1"/>
  <c r="F310" s="1"/>
  <c r="F83" i="4" s="1"/>
  <c r="U201" i="1"/>
  <c r="D310" s="1"/>
  <c r="D83" i="4" s="1"/>
  <c r="S201" i="1"/>
  <c r="B310" s="1"/>
  <c r="B83" i="4" s="1"/>
  <c r="AG200" i="1"/>
  <c r="P309" s="1"/>
  <c r="P82" i="4" s="1"/>
  <c r="O83" i="22" s="1"/>
  <c r="AE200" i="1"/>
  <c r="N309" s="1"/>
  <c r="N82" i="4" s="1"/>
  <c r="AC200" i="1"/>
  <c r="L309" s="1"/>
  <c r="L82" i="4" s="1"/>
  <c r="AA200" i="1"/>
  <c r="J309" s="1"/>
  <c r="J82" i="4" s="1"/>
  <c r="X200" i="1"/>
  <c r="G309" s="1"/>
  <c r="G82" i="4" s="1"/>
  <c r="V200" i="1"/>
  <c r="E309" s="1"/>
  <c r="E82" i="4" s="1"/>
  <c r="T200" i="1"/>
  <c r="C309" s="1"/>
  <c r="C82" i="4" s="1"/>
  <c r="Z200" i="1"/>
  <c r="I309" s="1"/>
  <c r="I82" i="4" s="1"/>
  <c r="AF199" i="1"/>
  <c r="O308" s="1"/>
  <c r="O81" i="4" s="1"/>
  <c r="AD199" i="1"/>
  <c r="M308" s="1"/>
  <c r="M81" i="4" s="1"/>
  <c r="AB199" i="1"/>
  <c r="K308" s="1"/>
  <c r="K81" i="4" s="1"/>
  <c r="Y199" i="1"/>
  <c r="H308" s="1"/>
  <c r="H81" i="4" s="1"/>
  <c r="W199" i="1"/>
  <c r="F308" s="1"/>
  <c r="F81" i="4" s="1"/>
  <c r="U199" i="1"/>
  <c r="D308" s="1"/>
  <c r="D81" i="4" s="1"/>
  <c r="S199" i="1"/>
  <c r="B308" s="1"/>
  <c r="B81" i="4" s="1"/>
  <c r="AG198" i="1"/>
  <c r="P307" s="1"/>
  <c r="P80" i="4" s="1"/>
  <c r="O81" i="22" s="1"/>
  <c r="AE198" i="1"/>
  <c r="N307" s="1"/>
  <c r="N80" i="4" s="1"/>
  <c r="AC198" i="1"/>
  <c r="L307" s="1"/>
  <c r="L80" i="4" s="1"/>
  <c r="AA198" i="1"/>
  <c r="J307" s="1"/>
  <c r="J80" i="4" s="1"/>
  <c r="X198" i="1"/>
  <c r="G307" s="1"/>
  <c r="G80" i="4" s="1"/>
  <c r="V198" i="1"/>
  <c r="E307" s="1"/>
  <c r="E80" i="4" s="1"/>
  <c r="T198" i="1"/>
  <c r="C307" s="1"/>
  <c r="C80" i="4" s="1"/>
  <c r="Z198" i="1"/>
  <c r="I307" s="1"/>
  <c r="I80" i="4" s="1"/>
  <c r="AF197" i="1"/>
  <c r="O306" s="1"/>
  <c r="O79" i="4" s="1"/>
  <c r="AD197" i="1"/>
  <c r="M306" s="1"/>
  <c r="M79" i="4" s="1"/>
  <c r="AB197" i="1"/>
  <c r="K306" s="1"/>
  <c r="K79" i="4" s="1"/>
  <c r="Y197" i="1"/>
  <c r="H306" s="1"/>
  <c r="H79" i="4" s="1"/>
  <c r="W197" i="1"/>
  <c r="F306" s="1"/>
  <c r="F79" i="4" s="1"/>
  <c r="U197" i="1"/>
  <c r="D306" s="1"/>
  <c r="D79" i="4" s="1"/>
  <c r="S197" i="1"/>
  <c r="B306" s="1"/>
  <c r="B79" i="4" s="1"/>
  <c r="AG196" i="1"/>
  <c r="P305" s="1"/>
  <c r="P78" i="4" s="1"/>
  <c r="O79" i="22" s="1"/>
  <c r="AE196" i="1"/>
  <c r="N305" s="1"/>
  <c r="N78" i="4" s="1"/>
  <c r="AC196" i="1"/>
  <c r="L305" s="1"/>
  <c r="L78" i="4" s="1"/>
  <c r="AA196" i="1"/>
  <c r="J305" s="1"/>
  <c r="J78" i="4" s="1"/>
  <c r="X196" i="1"/>
  <c r="G305" s="1"/>
  <c r="G78" i="4" s="1"/>
  <c r="V196" i="1"/>
  <c r="E305" s="1"/>
  <c r="E78" i="4" s="1"/>
  <c r="T196" i="1"/>
  <c r="C305" s="1"/>
  <c r="C78" i="4" s="1"/>
  <c r="Z196" i="1"/>
  <c r="I305" s="1"/>
  <c r="I78" i="4" s="1"/>
  <c r="AF195" i="1"/>
  <c r="O304" s="1"/>
  <c r="O77" i="4" s="1"/>
  <c r="AD195" i="1"/>
  <c r="M304" s="1"/>
  <c r="M77" i="4" s="1"/>
  <c r="AB195" i="1"/>
  <c r="K304" s="1"/>
  <c r="K77" i="4" s="1"/>
  <c r="Y195" i="1"/>
  <c r="H304" s="1"/>
  <c r="H77" i="4" s="1"/>
  <c r="W195" i="1"/>
  <c r="F304" s="1"/>
  <c r="F77" i="4" s="1"/>
  <c r="U195" i="1"/>
  <c r="D304" s="1"/>
  <c r="D77" i="4" s="1"/>
  <c r="S195" i="1"/>
  <c r="B304" s="1"/>
  <c r="B77" i="4" s="1"/>
  <c r="AG194" i="1"/>
  <c r="P303" s="1"/>
  <c r="P76" i="4" s="1"/>
  <c r="O77" i="22" s="1"/>
  <c r="AE194" i="1"/>
  <c r="N303" s="1"/>
  <c r="N76" i="4" s="1"/>
  <c r="AC194" i="1"/>
  <c r="L303" s="1"/>
  <c r="L76" i="4" s="1"/>
  <c r="AA194" i="1"/>
  <c r="J303" s="1"/>
  <c r="J76" i="4" s="1"/>
  <c r="X194" i="1"/>
  <c r="G303" s="1"/>
  <c r="G76" i="4" s="1"/>
  <c r="V194" i="1"/>
  <c r="E303" s="1"/>
  <c r="E76" i="4" s="1"/>
  <c r="T194" i="1"/>
  <c r="C303" s="1"/>
  <c r="C76" i="4" s="1"/>
  <c r="Z194" i="1"/>
  <c r="I303" s="1"/>
  <c r="I76" i="4" s="1"/>
  <c r="AF193" i="1"/>
  <c r="O302" s="1"/>
  <c r="O75" i="4" s="1"/>
  <c r="AD193" i="1"/>
  <c r="M302" s="1"/>
  <c r="M75" i="4" s="1"/>
  <c r="AB193" i="1"/>
  <c r="K302" s="1"/>
  <c r="K75" i="4" s="1"/>
  <c r="Y193" i="1"/>
  <c r="H302" s="1"/>
  <c r="H75" i="4" s="1"/>
  <c r="W193" i="1"/>
  <c r="F302" s="1"/>
  <c r="F75" i="4" s="1"/>
  <c r="U193" i="1"/>
  <c r="D302" s="1"/>
  <c r="D75" i="4" s="1"/>
  <c r="S193" i="1"/>
  <c r="B302" s="1"/>
  <c r="B75" i="4" s="1"/>
  <c r="AG192" i="1"/>
  <c r="P301" s="1"/>
  <c r="P74" i="4" s="1"/>
  <c r="O75" i="22" s="1"/>
  <c r="AE192" i="1"/>
  <c r="N301" s="1"/>
  <c r="N74" i="4" s="1"/>
  <c r="AC192" i="1"/>
  <c r="L301" s="1"/>
  <c r="L74" i="4" s="1"/>
  <c r="AA192" i="1"/>
  <c r="J301" s="1"/>
  <c r="J74" i="4" s="1"/>
  <c r="X192" i="1"/>
  <c r="G301" s="1"/>
  <c r="G74" i="4" s="1"/>
  <c r="V192" i="1"/>
  <c r="E301" s="1"/>
  <c r="E74" i="4" s="1"/>
  <c r="T192" i="1"/>
  <c r="C301" s="1"/>
  <c r="C74" i="4" s="1"/>
  <c r="Z192" i="1"/>
  <c r="I301" s="1"/>
  <c r="I74" i="4" s="1"/>
  <c r="AF191" i="1"/>
  <c r="O300" s="1"/>
  <c r="O73" i="4" s="1"/>
  <c r="AD191" i="1"/>
  <c r="M300" s="1"/>
  <c r="M73" i="4" s="1"/>
  <c r="AB191" i="1"/>
  <c r="K300" s="1"/>
  <c r="K73" i="4" s="1"/>
  <c r="Y191" i="1"/>
  <c r="H300" s="1"/>
  <c r="H73" i="4" s="1"/>
  <c r="W191" i="1"/>
  <c r="F300" s="1"/>
  <c r="F73" i="4" s="1"/>
  <c r="U191" i="1"/>
  <c r="D300" s="1"/>
  <c r="D73" i="4" s="1"/>
  <c r="S191" i="1"/>
  <c r="B300" s="1"/>
  <c r="B73" i="4" s="1"/>
  <c r="AG190" i="1"/>
  <c r="P299" s="1"/>
  <c r="P72" i="4" s="1"/>
  <c r="O73" i="22" s="1"/>
  <c r="AE190" i="1"/>
  <c r="N299" s="1"/>
  <c r="N72" i="4" s="1"/>
  <c r="AC190" i="1"/>
  <c r="L299" s="1"/>
  <c r="L72" i="4" s="1"/>
  <c r="AA190" i="1"/>
  <c r="J299" s="1"/>
  <c r="J72" i="4" s="1"/>
  <c r="X190" i="1"/>
  <c r="G299" s="1"/>
  <c r="G72" i="4" s="1"/>
  <c r="V190" i="1"/>
  <c r="E299" s="1"/>
  <c r="E72" i="4" s="1"/>
  <c r="T190" i="1"/>
  <c r="C299" s="1"/>
  <c r="C72" i="4" s="1"/>
  <c r="Z190" i="1"/>
  <c r="I299" s="1"/>
  <c r="I72" i="4" s="1"/>
  <c r="AF189" i="1"/>
  <c r="O298" s="1"/>
  <c r="O71" i="4" s="1"/>
  <c r="AD189" i="1"/>
  <c r="M298" s="1"/>
  <c r="M71" i="4" s="1"/>
  <c r="AB189" i="1"/>
  <c r="K298" s="1"/>
  <c r="K71" i="4" s="1"/>
  <c r="Y189" i="1"/>
  <c r="H298" s="1"/>
  <c r="H71" i="4" s="1"/>
  <c r="W189" i="1"/>
  <c r="F298" s="1"/>
  <c r="F71" i="4" s="1"/>
  <c r="U189" i="1"/>
  <c r="D298" s="1"/>
  <c r="D71" i="4" s="1"/>
  <c r="S189" i="1"/>
  <c r="B298" s="1"/>
  <c r="B71" i="4" s="1"/>
  <c r="AG188" i="1"/>
  <c r="P297" s="1"/>
  <c r="P70" i="4" s="1"/>
  <c r="O71" i="22" s="1"/>
  <c r="AE188" i="1"/>
  <c r="N297" s="1"/>
  <c r="N70" i="4" s="1"/>
  <c r="AC188" i="1"/>
  <c r="L297" s="1"/>
  <c r="L70" i="4" s="1"/>
  <c r="AA188" i="1"/>
  <c r="J297" s="1"/>
  <c r="J70" i="4" s="1"/>
  <c r="X188" i="1"/>
  <c r="G297" s="1"/>
  <c r="G70" i="4" s="1"/>
  <c r="V188" i="1"/>
  <c r="E297" s="1"/>
  <c r="E70" i="4" s="1"/>
  <c r="T188" i="1"/>
  <c r="C297" s="1"/>
  <c r="C70" i="4" s="1"/>
  <c r="Z188" i="1"/>
  <c r="I297" s="1"/>
  <c r="I70" i="4" s="1"/>
  <c r="AF187" i="1"/>
  <c r="O296" s="1"/>
  <c r="O69" i="4" s="1"/>
  <c r="AD187" i="1"/>
  <c r="M296" s="1"/>
  <c r="M69" i="4" s="1"/>
  <c r="AB187" i="1"/>
  <c r="K296" s="1"/>
  <c r="K69" i="4" s="1"/>
  <c r="Y187" i="1"/>
  <c r="H296" s="1"/>
  <c r="H69" i="4" s="1"/>
  <c r="W187" i="1"/>
  <c r="F296" s="1"/>
  <c r="F69" i="4" s="1"/>
  <c r="U187" i="1"/>
  <c r="D296" s="1"/>
  <c r="D69" i="4" s="1"/>
  <c r="S187" i="1"/>
  <c r="B296" s="1"/>
  <c r="B69" i="4" s="1"/>
  <c r="AG186" i="1"/>
  <c r="P295" s="1"/>
  <c r="P68" i="4" s="1"/>
  <c r="O69" i="22" s="1"/>
  <c r="AE186" i="1"/>
  <c r="N295" s="1"/>
  <c r="N68" i="4" s="1"/>
  <c r="AC186" i="1"/>
  <c r="L295" s="1"/>
  <c r="L68" i="4" s="1"/>
  <c r="AA186" i="1"/>
  <c r="J295" s="1"/>
  <c r="J68" i="4" s="1"/>
  <c r="X186" i="1"/>
  <c r="G295" s="1"/>
  <c r="G68" i="4" s="1"/>
  <c r="V186" i="1"/>
  <c r="E295" s="1"/>
  <c r="E68" i="4" s="1"/>
  <c r="T186" i="1"/>
  <c r="C295" s="1"/>
  <c r="C68" i="4" s="1"/>
  <c r="Z186" i="1"/>
  <c r="I295" s="1"/>
  <c r="I68" i="4" s="1"/>
  <c r="AG185" i="1"/>
  <c r="P294" s="1"/>
  <c r="P67" i="4" s="1"/>
  <c r="O68" i="22" s="1"/>
  <c r="AD185" i="1"/>
  <c r="M294" s="1"/>
  <c r="M67" i="4" s="1"/>
  <c r="AC185" i="1"/>
  <c r="L294" s="1"/>
  <c r="L67" i="4" s="1"/>
  <c r="Y185" i="1"/>
  <c r="H294" s="1"/>
  <c r="H67" i="4" s="1"/>
  <c r="W185" i="1"/>
  <c r="F294" s="1"/>
  <c r="F67" i="4" s="1"/>
  <c r="U185" i="1"/>
  <c r="D294" s="1"/>
  <c r="D67" i="4" s="1"/>
  <c r="S185" i="1"/>
  <c r="B294" s="1"/>
  <c r="B67" i="4" s="1"/>
  <c r="AG184" i="1"/>
  <c r="P293" s="1"/>
  <c r="P66" i="4" s="1"/>
  <c r="O67" i="22" s="1"/>
  <c r="AE184" i="1"/>
  <c r="N293" s="1"/>
  <c r="N66" i="4" s="1"/>
  <c r="AC184" i="1"/>
  <c r="L293" s="1"/>
  <c r="L66" i="4" s="1"/>
  <c r="AA184" i="1"/>
  <c r="J293" s="1"/>
  <c r="J66" i="4" s="1"/>
  <c r="Y184" i="1"/>
  <c r="H293" s="1"/>
  <c r="H66" i="4" s="1"/>
  <c r="V184" i="1"/>
  <c r="E293" s="1"/>
  <c r="E66" i="4" s="1"/>
  <c r="U184" i="1"/>
  <c r="D293" s="1"/>
  <c r="D66" i="4" s="1"/>
  <c r="S184" i="1"/>
  <c r="B293" s="1"/>
  <c r="B66" i="4" s="1"/>
  <c r="AG183" i="1"/>
  <c r="P292" s="1"/>
  <c r="P65" i="4" s="1"/>
  <c r="O66" i="22" s="1"/>
  <c r="AE183" i="1"/>
  <c r="N292" s="1"/>
  <c r="N65" i="4" s="1"/>
  <c r="AC183" i="1"/>
  <c r="L292" s="1"/>
  <c r="L65" i="4" s="1"/>
  <c r="AA183" i="1"/>
  <c r="J292" s="1"/>
  <c r="J65" i="4" s="1"/>
  <c r="X183" i="1"/>
  <c r="G292" s="1"/>
  <c r="G65" i="4" s="1"/>
  <c r="V183" i="1"/>
  <c r="E292" s="1"/>
  <c r="E65" i="4" s="1"/>
  <c r="T183" i="1"/>
  <c r="C292" s="1"/>
  <c r="C65" i="4" s="1"/>
  <c r="Z183" i="1"/>
  <c r="I292" s="1"/>
  <c r="I65" i="4" s="1"/>
  <c r="AF182" i="1"/>
  <c r="O291" s="1"/>
  <c r="O64" i="4" s="1"/>
  <c r="AD182" i="1"/>
  <c r="M291" s="1"/>
  <c r="M64" i="4" s="1"/>
  <c r="AB182" i="1"/>
  <c r="K291" s="1"/>
  <c r="K64" i="4" s="1"/>
  <c r="Y182" i="1"/>
  <c r="H291" s="1"/>
  <c r="H64" i="4" s="1"/>
  <c r="W182" i="1"/>
  <c r="F291" s="1"/>
  <c r="F64" i="4" s="1"/>
  <c r="U182" i="1"/>
  <c r="D291" s="1"/>
  <c r="D64" i="4" s="1"/>
  <c r="S182" i="1"/>
  <c r="AG181"/>
  <c r="P290" s="1"/>
  <c r="P63" i="4" s="1"/>
  <c r="O64" i="22" s="1"/>
  <c r="AE181" i="1"/>
  <c r="N290" s="1"/>
  <c r="N63" i="4" s="1"/>
  <c r="AC181" i="1"/>
  <c r="L290" s="1"/>
  <c r="L63" i="4" s="1"/>
  <c r="AA181" i="1"/>
  <c r="J290" s="1"/>
  <c r="J63" i="4" s="1"/>
  <c r="X181" i="1"/>
  <c r="G290" s="1"/>
  <c r="G63" i="4" s="1"/>
  <c r="V181" i="1"/>
  <c r="E290" s="1"/>
  <c r="E63" i="4" s="1"/>
  <c r="T181" i="1"/>
  <c r="C290" s="1"/>
  <c r="C63" i="4" s="1"/>
  <c r="S210" i="1"/>
  <c r="AG209"/>
  <c r="P318" s="1"/>
  <c r="P91" i="4" s="1"/>
  <c r="O92" i="22" s="1"/>
  <c r="AE209" i="1"/>
  <c r="N318" s="1"/>
  <c r="N91" i="4" s="1"/>
  <c r="AC209" i="1"/>
  <c r="L318" s="1"/>
  <c r="L91" i="4" s="1"/>
  <c r="AA209" i="1"/>
  <c r="J318" s="1"/>
  <c r="J91" i="4" s="1"/>
  <c r="X209" i="1"/>
  <c r="G318" s="1"/>
  <c r="G91" i="4" s="1"/>
  <c r="V209" i="1"/>
  <c r="E318" s="1"/>
  <c r="E91" i="4" s="1"/>
  <c r="T209" i="1"/>
  <c r="C318" s="1"/>
  <c r="C91" i="4" s="1"/>
  <c r="Z209" i="1"/>
  <c r="I318" s="1"/>
  <c r="I91" i="4" s="1"/>
  <c r="AF208" i="1"/>
  <c r="O317" s="1"/>
  <c r="O90" i="4" s="1"/>
  <c r="AD208" i="1"/>
  <c r="M317" s="1"/>
  <c r="M90" i="4" s="1"/>
  <c r="AB208" i="1"/>
  <c r="K317" s="1"/>
  <c r="K90" i="4" s="1"/>
  <c r="Y208" i="1"/>
  <c r="H317" s="1"/>
  <c r="H90" i="4" s="1"/>
  <c r="W208" i="1"/>
  <c r="F317" s="1"/>
  <c r="F90" i="4" s="1"/>
  <c r="U208" i="1"/>
  <c r="D317" s="1"/>
  <c r="D90" i="4" s="1"/>
  <c r="S208" i="1"/>
  <c r="AG207"/>
  <c r="P316" s="1"/>
  <c r="P89" i="4" s="1"/>
  <c r="O90" i="22" s="1"/>
  <c r="AE207" i="1"/>
  <c r="N316" s="1"/>
  <c r="N89" i="4" s="1"/>
  <c r="AC207" i="1"/>
  <c r="L316" s="1"/>
  <c r="L89" i="4" s="1"/>
  <c r="AA207" i="1"/>
  <c r="J316" s="1"/>
  <c r="J89" i="4" s="1"/>
  <c r="X207" i="1"/>
  <c r="G316" s="1"/>
  <c r="G89" i="4" s="1"/>
  <c r="V207" i="1"/>
  <c r="E316" s="1"/>
  <c r="E89" i="4" s="1"/>
  <c r="T207" i="1"/>
  <c r="C316" s="1"/>
  <c r="C89" i="4" s="1"/>
  <c r="Z207" i="1"/>
  <c r="I316" s="1"/>
  <c r="I89" i="4" s="1"/>
  <c r="AF206" i="1"/>
  <c r="O315" s="1"/>
  <c r="O88" i="4" s="1"/>
  <c r="AD206" i="1"/>
  <c r="M315" s="1"/>
  <c r="M88" i="4" s="1"/>
  <c r="AB206" i="1"/>
  <c r="K315" s="1"/>
  <c r="K88" i="4" s="1"/>
  <c r="Y206" i="1"/>
  <c r="H315" s="1"/>
  <c r="H88" i="4" s="1"/>
  <c r="W206" i="1"/>
  <c r="F315" s="1"/>
  <c r="F88" i="4" s="1"/>
  <c r="U206" i="1"/>
  <c r="D315" s="1"/>
  <c r="D88" i="4" s="1"/>
  <c r="S206" i="1"/>
  <c r="AG205"/>
  <c r="P314" s="1"/>
  <c r="P87" i="4" s="1"/>
  <c r="O88" i="22" s="1"/>
  <c r="AE205" i="1"/>
  <c r="N314" s="1"/>
  <c r="N87" i="4" s="1"/>
  <c r="AC205" i="1"/>
  <c r="L314" s="1"/>
  <c r="L87" i="4" s="1"/>
  <c r="AA205" i="1"/>
  <c r="J314" s="1"/>
  <c r="J87" i="4" s="1"/>
  <c r="X205" i="1"/>
  <c r="G314" s="1"/>
  <c r="G87" i="4" s="1"/>
  <c r="V205" i="1"/>
  <c r="E314" s="1"/>
  <c r="E87" i="4" s="1"/>
  <c r="T205" i="1"/>
  <c r="C314" s="1"/>
  <c r="C87" i="4" s="1"/>
  <c r="Z205" i="1"/>
  <c r="I314" s="1"/>
  <c r="I87" i="4" s="1"/>
  <c r="AF204" i="1"/>
  <c r="O313" s="1"/>
  <c r="O86" i="4" s="1"/>
  <c r="AD204" i="1"/>
  <c r="M313" s="1"/>
  <c r="M86" i="4" s="1"/>
  <c r="AB204" i="1"/>
  <c r="K313" s="1"/>
  <c r="K86" i="4" s="1"/>
  <c r="Y204" i="1"/>
  <c r="H313" s="1"/>
  <c r="H86" i="4" s="1"/>
  <c r="W204" i="1"/>
  <c r="F313" s="1"/>
  <c r="F86" i="4" s="1"/>
  <c r="U204" i="1"/>
  <c r="D313" s="1"/>
  <c r="D86" i="4" s="1"/>
  <c r="S204" i="1"/>
  <c r="AG203"/>
  <c r="P312" s="1"/>
  <c r="P85" i="4" s="1"/>
  <c r="O86" i="22" s="1"/>
  <c r="AE203" i="1"/>
  <c r="N312" s="1"/>
  <c r="N85" i="4" s="1"/>
  <c r="AC203" i="1"/>
  <c r="L312" s="1"/>
  <c r="L85" i="4" s="1"/>
  <c r="AA203" i="1"/>
  <c r="J312" s="1"/>
  <c r="J85" i="4" s="1"/>
  <c r="X203" i="1"/>
  <c r="G312" s="1"/>
  <c r="G85" i="4" s="1"/>
  <c r="V203" i="1"/>
  <c r="E312" s="1"/>
  <c r="E85" i="4" s="1"/>
  <c r="T203" i="1"/>
  <c r="C312" s="1"/>
  <c r="C85" i="4" s="1"/>
  <c r="Z203" i="1"/>
  <c r="I312" s="1"/>
  <c r="I85" i="4" s="1"/>
  <c r="AF202" i="1"/>
  <c r="O311" s="1"/>
  <c r="O84" i="4" s="1"/>
  <c r="AD202" i="1"/>
  <c r="M311" s="1"/>
  <c r="M84" i="4" s="1"/>
  <c r="AB202" i="1"/>
  <c r="K311" s="1"/>
  <c r="K84" i="4" s="1"/>
  <c r="Y202" i="1"/>
  <c r="H311" s="1"/>
  <c r="H84" i="4" s="1"/>
  <c r="W202" i="1"/>
  <c r="F311" s="1"/>
  <c r="F84" i="4" s="1"/>
  <c r="U202" i="1"/>
  <c r="D311" s="1"/>
  <c r="D84" i="4" s="1"/>
  <c r="S202" i="1"/>
  <c r="AG201"/>
  <c r="P310" s="1"/>
  <c r="P83" i="4" s="1"/>
  <c r="O84" i="22" s="1"/>
  <c r="AE201" i="1"/>
  <c r="N310" s="1"/>
  <c r="N83" i="4" s="1"/>
  <c r="AC201" i="1"/>
  <c r="L310" s="1"/>
  <c r="L83" i="4" s="1"/>
  <c r="AA201" i="1"/>
  <c r="J310" s="1"/>
  <c r="J83" i="4" s="1"/>
  <c r="X201" i="1"/>
  <c r="G310" s="1"/>
  <c r="G83" i="4" s="1"/>
  <c r="V201" i="1"/>
  <c r="E310" s="1"/>
  <c r="E83" i="4" s="1"/>
  <c r="T201" i="1"/>
  <c r="C310" s="1"/>
  <c r="C83" i="4" s="1"/>
  <c r="Z201" i="1"/>
  <c r="I310" s="1"/>
  <c r="I83" i="4" s="1"/>
  <c r="AF200" i="1"/>
  <c r="O309" s="1"/>
  <c r="O82" i="4" s="1"/>
  <c r="AD200" i="1"/>
  <c r="M309" s="1"/>
  <c r="M82" i="4" s="1"/>
  <c r="AB200" i="1"/>
  <c r="K309" s="1"/>
  <c r="K82" i="4" s="1"/>
  <c r="Y200" i="1"/>
  <c r="H309" s="1"/>
  <c r="H82" i="4" s="1"/>
  <c r="W200" i="1"/>
  <c r="F309" s="1"/>
  <c r="F82" i="4" s="1"/>
  <c r="U200" i="1"/>
  <c r="D309" s="1"/>
  <c r="D82" i="4" s="1"/>
  <c r="S200" i="1"/>
  <c r="AG199"/>
  <c r="P308" s="1"/>
  <c r="P81" i="4" s="1"/>
  <c r="O82" i="22" s="1"/>
  <c r="AE199" i="1"/>
  <c r="N308" s="1"/>
  <c r="N81" i="4" s="1"/>
  <c r="AC199" i="1"/>
  <c r="L308" s="1"/>
  <c r="L81" i="4" s="1"/>
  <c r="AA199" i="1"/>
  <c r="J308" s="1"/>
  <c r="J81" i="4" s="1"/>
  <c r="X199" i="1"/>
  <c r="G308" s="1"/>
  <c r="G81" i="4" s="1"/>
  <c r="V199" i="1"/>
  <c r="E308" s="1"/>
  <c r="E81" i="4" s="1"/>
  <c r="T199" i="1"/>
  <c r="C308" s="1"/>
  <c r="C81" i="4" s="1"/>
  <c r="Z199" i="1"/>
  <c r="I308" s="1"/>
  <c r="I81" i="4" s="1"/>
  <c r="AF198" i="1"/>
  <c r="O307" s="1"/>
  <c r="O80" i="4" s="1"/>
  <c r="AD198" i="1"/>
  <c r="M307" s="1"/>
  <c r="M80" i="4" s="1"/>
  <c r="AB198" i="1"/>
  <c r="K307" s="1"/>
  <c r="K80" i="4" s="1"/>
  <c r="Y198" i="1"/>
  <c r="H307" s="1"/>
  <c r="H80" i="4" s="1"/>
  <c r="W198" i="1"/>
  <c r="F307" s="1"/>
  <c r="F80" i="4" s="1"/>
  <c r="U198" i="1"/>
  <c r="D307" s="1"/>
  <c r="D80" i="4" s="1"/>
  <c r="S198" i="1"/>
  <c r="AG197"/>
  <c r="P306" s="1"/>
  <c r="P79" i="4" s="1"/>
  <c r="O80" i="22" s="1"/>
  <c r="AE197" i="1"/>
  <c r="N306" s="1"/>
  <c r="N79" i="4" s="1"/>
  <c r="AC197" i="1"/>
  <c r="L306" s="1"/>
  <c r="L79" i="4" s="1"/>
  <c r="AA197" i="1"/>
  <c r="J306" s="1"/>
  <c r="J79" i="4" s="1"/>
  <c r="X197" i="1"/>
  <c r="G306" s="1"/>
  <c r="G79" i="4" s="1"/>
  <c r="V197" i="1"/>
  <c r="E306" s="1"/>
  <c r="E79" i="4" s="1"/>
  <c r="T197" i="1"/>
  <c r="C306" s="1"/>
  <c r="C79" i="4" s="1"/>
  <c r="Z197" i="1"/>
  <c r="I306" s="1"/>
  <c r="I79" i="4" s="1"/>
  <c r="AF196" i="1"/>
  <c r="O305" s="1"/>
  <c r="O78" i="4" s="1"/>
  <c r="AD196" i="1"/>
  <c r="M305" s="1"/>
  <c r="M78" i="4" s="1"/>
  <c r="AB196" i="1"/>
  <c r="K305" s="1"/>
  <c r="K78" i="4" s="1"/>
  <c r="Y196" i="1"/>
  <c r="H305" s="1"/>
  <c r="H78" i="4" s="1"/>
  <c r="W196" i="1"/>
  <c r="F305" s="1"/>
  <c r="F78" i="4" s="1"/>
  <c r="U196" i="1"/>
  <c r="D305" s="1"/>
  <c r="D78" i="4" s="1"/>
  <c r="S196" i="1"/>
  <c r="AG195"/>
  <c r="P304" s="1"/>
  <c r="P77" i="4" s="1"/>
  <c r="O78" i="22" s="1"/>
  <c r="AE195" i="1"/>
  <c r="N304" s="1"/>
  <c r="N77" i="4" s="1"/>
  <c r="AC195" i="1"/>
  <c r="L304" s="1"/>
  <c r="L77" i="4" s="1"/>
  <c r="AA195" i="1"/>
  <c r="J304" s="1"/>
  <c r="J77" i="4" s="1"/>
  <c r="X195" i="1"/>
  <c r="G304" s="1"/>
  <c r="G77" i="4" s="1"/>
  <c r="V195" i="1"/>
  <c r="E304" s="1"/>
  <c r="E77" i="4" s="1"/>
  <c r="T195" i="1"/>
  <c r="C304" s="1"/>
  <c r="C77" i="4" s="1"/>
  <c r="Z195" i="1"/>
  <c r="I304" s="1"/>
  <c r="I77" i="4" s="1"/>
  <c r="AF194" i="1"/>
  <c r="O303" s="1"/>
  <c r="O76" i="4" s="1"/>
  <c r="AD194" i="1"/>
  <c r="M303" s="1"/>
  <c r="M76" i="4" s="1"/>
  <c r="AB194" i="1"/>
  <c r="K303" s="1"/>
  <c r="K76" i="4" s="1"/>
  <c r="Y194" i="1"/>
  <c r="H303" s="1"/>
  <c r="H76" i="4" s="1"/>
  <c r="W194" i="1"/>
  <c r="F303" s="1"/>
  <c r="F76" i="4" s="1"/>
  <c r="U194" i="1"/>
  <c r="D303" s="1"/>
  <c r="D76" i="4" s="1"/>
  <c r="S194" i="1"/>
  <c r="AG193"/>
  <c r="P302" s="1"/>
  <c r="P75" i="4" s="1"/>
  <c r="O76" i="22" s="1"/>
  <c r="AE193" i="1"/>
  <c r="N302" s="1"/>
  <c r="N75" i="4" s="1"/>
  <c r="AC193" i="1"/>
  <c r="L302" s="1"/>
  <c r="L75" i="4" s="1"/>
  <c r="AA193" i="1"/>
  <c r="J302" s="1"/>
  <c r="J75" i="4" s="1"/>
  <c r="X193" i="1"/>
  <c r="G302" s="1"/>
  <c r="G75" i="4" s="1"/>
  <c r="V193" i="1"/>
  <c r="E302" s="1"/>
  <c r="E75" i="4" s="1"/>
  <c r="T193" i="1"/>
  <c r="C302" s="1"/>
  <c r="C75" i="4" s="1"/>
  <c r="Z193" i="1"/>
  <c r="I302" s="1"/>
  <c r="I75" i="4" s="1"/>
  <c r="AF192" i="1"/>
  <c r="O301" s="1"/>
  <c r="O74" i="4" s="1"/>
  <c r="AD192" i="1"/>
  <c r="M301" s="1"/>
  <c r="M74" i="4" s="1"/>
  <c r="AB192" i="1"/>
  <c r="K301" s="1"/>
  <c r="K74" i="4" s="1"/>
  <c r="Y192" i="1"/>
  <c r="H301" s="1"/>
  <c r="H74" i="4" s="1"/>
  <c r="W192" i="1"/>
  <c r="F301" s="1"/>
  <c r="F74" i="4" s="1"/>
  <c r="U192" i="1"/>
  <c r="D301" s="1"/>
  <c r="D74" i="4" s="1"/>
  <c r="S192" i="1"/>
  <c r="AG191"/>
  <c r="P300" s="1"/>
  <c r="P73" i="4" s="1"/>
  <c r="O74" i="22" s="1"/>
  <c r="AE191" i="1"/>
  <c r="N300" s="1"/>
  <c r="N73" i="4" s="1"/>
  <c r="AC191" i="1"/>
  <c r="L300" s="1"/>
  <c r="L73" i="4" s="1"/>
  <c r="AA191" i="1"/>
  <c r="J300" s="1"/>
  <c r="J73" i="4" s="1"/>
  <c r="X191" i="1"/>
  <c r="G300" s="1"/>
  <c r="G73" i="4" s="1"/>
  <c r="V191" i="1"/>
  <c r="E300" s="1"/>
  <c r="E73" i="4" s="1"/>
  <c r="T191" i="1"/>
  <c r="C300" s="1"/>
  <c r="C73" i="4" s="1"/>
  <c r="Z191" i="1"/>
  <c r="I300" s="1"/>
  <c r="I73" i="4" s="1"/>
  <c r="AF190" i="1"/>
  <c r="O299" s="1"/>
  <c r="O72" i="4" s="1"/>
  <c r="AD190" i="1"/>
  <c r="M299" s="1"/>
  <c r="M72" i="4" s="1"/>
  <c r="AB190" i="1"/>
  <c r="K299" s="1"/>
  <c r="K72" i="4" s="1"/>
  <c r="Y190" i="1"/>
  <c r="H299" s="1"/>
  <c r="H72" i="4" s="1"/>
  <c r="W190" i="1"/>
  <c r="F299" s="1"/>
  <c r="F72" i="4" s="1"/>
  <c r="U190" i="1"/>
  <c r="D299" s="1"/>
  <c r="D72" i="4" s="1"/>
  <c r="S190" i="1"/>
  <c r="B299" s="1"/>
  <c r="B72" i="4" s="1"/>
  <c r="AG189" i="1"/>
  <c r="P298" s="1"/>
  <c r="P71" i="4" s="1"/>
  <c r="O72" i="22" s="1"/>
  <c r="AE189" i="1"/>
  <c r="N298" s="1"/>
  <c r="N71" i="4" s="1"/>
  <c r="AC189" i="1"/>
  <c r="L298" s="1"/>
  <c r="L71" i="4" s="1"/>
  <c r="AA189" i="1"/>
  <c r="J298" s="1"/>
  <c r="J71" i="4" s="1"/>
  <c r="X189" i="1"/>
  <c r="G298" s="1"/>
  <c r="G71" i="4" s="1"/>
  <c r="V189" i="1"/>
  <c r="E298" s="1"/>
  <c r="E71" i="4" s="1"/>
  <c r="T189" i="1"/>
  <c r="C298" s="1"/>
  <c r="C71" i="4" s="1"/>
  <c r="Z189" i="1"/>
  <c r="I298" s="1"/>
  <c r="I71" i="4" s="1"/>
  <c r="AF188" i="1"/>
  <c r="O297" s="1"/>
  <c r="O70" i="4" s="1"/>
  <c r="AD188" i="1"/>
  <c r="M297" s="1"/>
  <c r="M70" i="4" s="1"/>
  <c r="AB188" i="1"/>
  <c r="K297" s="1"/>
  <c r="K70" i="4" s="1"/>
  <c r="Y188" i="1"/>
  <c r="H297" s="1"/>
  <c r="H70" i="4" s="1"/>
  <c r="W188" i="1"/>
  <c r="F297" s="1"/>
  <c r="F70" i="4" s="1"/>
  <c r="U188" i="1"/>
  <c r="D297" s="1"/>
  <c r="D70" i="4" s="1"/>
  <c r="S188" i="1"/>
  <c r="B297" s="1"/>
  <c r="B70" i="4" s="1"/>
  <c r="AG187" i="1"/>
  <c r="P296" s="1"/>
  <c r="P69" i="4" s="1"/>
  <c r="O70" i="22" s="1"/>
  <c r="AE187" i="1"/>
  <c r="N296" s="1"/>
  <c r="N69" i="4" s="1"/>
  <c r="AC187" i="1"/>
  <c r="L296" s="1"/>
  <c r="L69" i="4" s="1"/>
  <c r="AA187" i="1"/>
  <c r="J296" s="1"/>
  <c r="J69" i="4" s="1"/>
  <c r="X187" i="1"/>
  <c r="G296" s="1"/>
  <c r="G69" i="4" s="1"/>
  <c r="V187" i="1"/>
  <c r="E296" s="1"/>
  <c r="E69" i="4" s="1"/>
  <c r="T187" i="1"/>
  <c r="C296" s="1"/>
  <c r="C69" i="4" s="1"/>
  <c r="Z187" i="1"/>
  <c r="I296" s="1"/>
  <c r="I69" i="4" s="1"/>
  <c r="AF186" i="1"/>
  <c r="O295" s="1"/>
  <c r="O68" i="4" s="1"/>
  <c r="AD186" i="1"/>
  <c r="M295" s="1"/>
  <c r="M68" i="4" s="1"/>
  <c r="AB186" i="1"/>
  <c r="K295" s="1"/>
  <c r="K68" i="4" s="1"/>
  <c r="Y186" i="1"/>
  <c r="H295" s="1"/>
  <c r="H68" i="4" s="1"/>
  <c r="W186" i="1"/>
  <c r="F295" s="1"/>
  <c r="F68" i="4" s="1"/>
  <c r="U186" i="1"/>
  <c r="D295" s="1"/>
  <c r="D68" i="4" s="1"/>
  <c r="S186" i="1"/>
  <c r="B295" s="1"/>
  <c r="B68" i="4" s="1"/>
  <c r="AF185" i="1"/>
  <c r="O294" s="1"/>
  <c r="O67" i="4" s="1"/>
  <c r="AE185" i="1"/>
  <c r="N294" s="1"/>
  <c r="N67" i="4" s="1"/>
  <c r="AB185" i="1"/>
  <c r="K294" s="1"/>
  <c r="K67" i="4" s="1"/>
  <c r="AA185" i="1"/>
  <c r="J294" s="1"/>
  <c r="J67" i="4" s="1"/>
  <c r="X185" i="1"/>
  <c r="G294" s="1"/>
  <c r="G67" i="4" s="1"/>
  <c r="V185" i="1"/>
  <c r="E294" s="1"/>
  <c r="E67" i="4" s="1"/>
  <c r="T185" i="1"/>
  <c r="C294" s="1"/>
  <c r="C67" i="4" s="1"/>
  <c r="Z185" i="1"/>
  <c r="I294" s="1"/>
  <c r="I67" i="4" s="1"/>
  <c r="AF184" i="1"/>
  <c r="O293" s="1"/>
  <c r="O66" i="4" s="1"/>
  <c r="AD184" i="1"/>
  <c r="M293" s="1"/>
  <c r="M66" i="4" s="1"/>
  <c r="AB184" i="1"/>
  <c r="K293" s="1"/>
  <c r="K66" i="4" s="1"/>
  <c r="X184" i="1"/>
  <c r="G293" s="1"/>
  <c r="G66" i="4" s="1"/>
  <c r="W184" i="1"/>
  <c r="F293" s="1"/>
  <c r="F66" i="4" s="1"/>
  <c r="T184" i="1"/>
  <c r="C293" s="1"/>
  <c r="C66" i="4" s="1"/>
  <c r="Z184" i="1"/>
  <c r="I293" s="1"/>
  <c r="I66" i="4" s="1"/>
  <c r="AF183" i="1"/>
  <c r="O292" s="1"/>
  <c r="O65" i="4" s="1"/>
  <c r="AD183" i="1"/>
  <c r="M292" s="1"/>
  <c r="M65" i="4" s="1"/>
  <c r="AB183" i="1"/>
  <c r="K292" s="1"/>
  <c r="K65" i="4" s="1"/>
  <c r="Y183" i="1"/>
  <c r="H292" s="1"/>
  <c r="H65" i="4" s="1"/>
  <c r="W183" i="1"/>
  <c r="F292" s="1"/>
  <c r="F65" i="4" s="1"/>
  <c r="U183" i="1"/>
  <c r="D292" s="1"/>
  <c r="D65" i="4" s="1"/>
  <c r="S183" i="1"/>
  <c r="B292" s="1"/>
  <c r="B65" i="4" s="1"/>
  <c r="AG182" i="1"/>
  <c r="P291" s="1"/>
  <c r="P64" i="4" s="1"/>
  <c r="O65" i="22" s="1"/>
  <c r="AE182" i="1"/>
  <c r="N291" s="1"/>
  <c r="N64" i="4" s="1"/>
  <c r="AC182" i="1"/>
  <c r="L291" s="1"/>
  <c r="L64" i="4" s="1"/>
  <c r="AA182" i="1"/>
  <c r="J291" s="1"/>
  <c r="J64" i="4" s="1"/>
  <c r="X182" i="1"/>
  <c r="G291" s="1"/>
  <c r="G64" i="4" s="1"/>
  <c r="V182" i="1"/>
  <c r="E291" s="1"/>
  <c r="E64" i="4" s="1"/>
  <c r="T182" i="1"/>
  <c r="C291" s="1"/>
  <c r="C64" i="4" s="1"/>
  <c r="Z182" i="1"/>
  <c r="I291" s="1"/>
  <c r="I64" i="4" s="1"/>
  <c r="AF181" i="1"/>
  <c r="O290" s="1"/>
  <c r="O63" i="4" s="1"/>
  <c r="AD181" i="1"/>
  <c r="M290" s="1"/>
  <c r="M63" i="4" s="1"/>
  <c r="AB181" i="1"/>
  <c r="K290" s="1"/>
  <c r="K63" i="4" s="1"/>
  <c r="Y181" i="1"/>
  <c r="H290" s="1"/>
  <c r="H63" i="4" s="1"/>
  <c r="W181" i="1"/>
  <c r="F290" s="1"/>
  <c r="F63" i="4" s="1"/>
  <c r="U181" i="1"/>
  <c r="D290" s="1"/>
  <c r="D63" i="4" s="1"/>
  <c r="S181" i="1"/>
  <c r="B290" s="1"/>
  <c r="B63" i="4" s="1"/>
  <c r="AG180" i="1"/>
  <c r="P289" s="1"/>
  <c r="P62" i="4" s="1"/>
  <c r="O63" i="22" s="1"/>
  <c r="AE180" i="1"/>
  <c r="N289" s="1"/>
  <c r="N62" i="4" s="1"/>
  <c r="AC180" i="1"/>
  <c r="L289" s="1"/>
  <c r="L62" i="4" s="1"/>
  <c r="AA180" i="1"/>
  <c r="J289" s="1"/>
  <c r="J62" i="4" s="1"/>
  <c r="X180" i="1"/>
  <c r="G289" s="1"/>
  <c r="G62" i="4" s="1"/>
  <c r="V180" i="1"/>
  <c r="E289" s="1"/>
  <c r="E62" i="4" s="1"/>
  <c r="T180" i="1"/>
  <c r="C289" s="1"/>
  <c r="C62" i="4" s="1"/>
  <c r="Z180" i="1"/>
  <c r="I289" s="1"/>
  <c r="I62" i="4" s="1"/>
  <c r="AF179" i="1"/>
  <c r="O288" s="1"/>
  <c r="O61" i="4" s="1"/>
  <c r="AD179" i="1"/>
  <c r="M288" s="1"/>
  <c r="M61" i="4" s="1"/>
  <c r="AB179" i="1"/>
  <c r="K288" s="1"/>
  <c r="K61" i="4" s="1"/>
  <c r="Y179" i="1"/>
  <c r="H288" s="1"/>
  <c r="H61" i="4" s="1"/>
  <c r="W179" i="1"/>
  <c r="F288" s="1"/>
  <c r="F61" i="4" s="1"/>
  <c r="U179" i="1"/>
  <c r="D288" s="1"/>
  <c r="D61" i="4" s="1"/>
  <c r="S179" i="1"/>
  <c r="B288" s="1"/>
  <c r="B61" i="4" s="1"/>
  <c r="AG178" i="1"/>
  <c r="P287" s="1"/>
  <c r="P60" i="4" s="1"/>
  <c r="O61" i="22" s="1"/>
  <c r="AE178" i="1"/>
  <c r="N287" s="1"/>
  <c r="N60" i="4" s="1"/>
  <c r="AC178" i="1"/>
  <c r="L287" s="1"/>
  <c r="L60" i="4" s="1"/>
  <c r="AA178" i="1"/>
  <c r="J287" s="1"/>
  <c r="J60" i="4" s="1"/>
  <c r="X178" i="1"/>
  <c r="G287" s="1"/>
  <c r="G60" i="4" s="1"/>
  <c r="V178" i="1"/>
  <c r="E287" s="1"/>
  <c r="E60" i="4" s="1"/>
  <c r="T178" i="1"/>
  <c r="C287" s="1"/>
  <c r="C60" i="4" s="1"/>
  <c r="Z178" i="1"/>
  <c r="I287" s="1"/>
  <c r="I60" i="4" s="1"/>
  <c r="AF177" i="1"/>
  <c r="O286" s="1"/>
  <c r="O59" i="4" s="1"/>
  <c r="AD177" i="1"/>
  <c r="M286" s="1"/>
  <c r="M59" i="4" s="1"/>
  <c r="AB177" i="1"/>
  <c r="K286" s="1"/>
  <c r="K59" i="4" s="1"/>
  <c r="Y177" i="1"/>
  <c r="H286" s="1"/>
  <c r="H59" i="4" s="1"/>
  <c r="W177" i="1"/>
  <c r="F286" s="1"/>
  <c r="F59" i="4" s="1"/>
  <c r="U177" i="1"/>
  <c r="D286" s="1"/>
  <c r="D59" i="4" s="1"/>
  <c r="S177" i="1"/>
  <c r="AG176"/>
  <c r="P285" s="1"/>
  <c r="P58" i="4" s="1"/>
  <c r="O59" i="22" s="1"/>
  <c r="AE176" i="1"/>
  <c r="N285" s="1"/>
  <c r="N58" i="4" s="1"/>
  <c r="AC176" i="1"/>
  <c r="L285" s="1"/>
  <c r="L58" i="4" s="1"/>
  <c r="P224" i="1"/>
  <c r="L224"/>
  <c r="H224"/>
  <c r="D224"/>
  <c r="AA176"/>
  <c r="J285" s="1"/>
  <c r="J58" i="4" s="1"/>
  <c r="X176" i="1"/>
  <c r="G285" s="1"/>
  <c r="G58" i="4" s="1"/>
  <c r="V176" i="1"/>
  <c r="E285" s="1"/>
  <c r="E58" i="4" s="1"/>
  <c r="T176" i="1"/>
  <c r="C285" s="1"/>
  <c r="C58" i="4" s="1"/>
  <c r="Z176" i="1"/>
  <c r="I285" s="1"/>
  <c r="I58" i="4" s="1"/>
  <c r="AF175" i="1"/>
  <c r="O284" s="1"/>
  <c r="O57" i="4" s="1"/>
  <c r="AD175" i="1"/>
  <c r="M284" s="1"/>
  <c r="M57" i="4" s="1"/>
  <c r="AB175" i="1"/>
  <c r="K284" s="1"/>
  <c r="K57" i="4" s="1"/>
  <c r="Y175" i="1"/>
  <c r="H284" s="1"/>
  <c r="H57" i="4" s="1"/>
  <c r="W175" i="1"/>
  <c r="F284" s="1"/>
  <c r="F57" i="4" s="1"/>
  <c r="U175" i="1"/>
  <c r="D284" s="1"/>
  <c r="D57" i="4" s="1"/>
  <c r="S175" i="1"/>
  <c r="B284" s="1"/>
  <c r="B57" i="4" s="1"/>
  <c r="AG174" i="1"/>
  <c r="P283" s="1"/>
  <c r="P56" i="4" s="1"/>
  <c r="O57" i="22" s="1"/>
  <c r="AE174" i="1"/>
  <c r="N283" s="1"/>
  <c r="N56" i="4" s="1"/>
  <c r="AC174" i="1"/>
  <c r="L283" s="1"/>
  <c r="L56" i="4" s="1"/>
  <c r="AA174" i="1"/>
  <c r="J283" s="1"/>
  <c r="J56" i="4" s="1"/>
  <c r="X174" i="1"/>
  <c r="G283" s="1"/>
  <c r="G56" i="4" s="1"/>
  <c r="V174" i="1"/>
  <c r="E283" s="1"/>
  <c r="E56" i="4" s="1"/>
  <c r="T174" i="1"/>
  <c r="C283" s="1"/>
  <c r="C56" i="4" s="1"/>
  <c r="Z174" i="1"/>
  <c r="I283" s="1"/>
  <c r="I56" i="4" s="1"/>
  <c r="AF173" i="1"/>
  <c r="O282" s="1"/>
  <c r="O55" i="4" s="1"/>
  <c r="AD173" i="1"/>
  <c r="M282" s="1"/>
  <c r="M55" i="4" s="1"/>
  <c r="AB173" i="1"/>
  <c r="K282" s="1"/>
  <c r="K55" i="4" s="1"/>
  <c r="Y173" i="1"/>
  <c r="H282" s="1"/>
  <c r="H55" i="4" s="1"/>
  <c r="W173" i="1"/>
  <c r="F282" s="1"/>
  <c r="F55" i="4" s="1"/>
  <c r="U173" i="1"/>
  <c r="D282" s="1"/>
  <c r="D55" i="4" s="1"/>
  <c r="S173" i="1"/>
  <c r="AG172"/>
  <c r="P281" s="1"/>
  <c r="P54" i="4" s="1"/>
  <c r="O55" i="22" s="1"/>
  <c r="AE172" i="1"/>
  <c r="N281" s="1"/>
  <c r="N54" i="4" s="1"/>
  <c r="AC172" i="1"/>
  <c r="L281" s="1"/>
  <c r="L54" i="4" s="1"/>
  <c r="AA172" i="1"/>
  <c r="J281" s="1"/>
  <c r="J54" i="4" s="1"/>
  <c r="X172" i="1"/>
  <c r="G281" s="1"/>
  <c r="G54" i="4" s="1"/>
  <c r="V172" i="1"/>
  <c r="E281" s="1"/>
  <c r="E54" i="4" s="1"/>
  <c r="T172" i="1"/>
  <c r="C281" s="1"/>
  <c r="C54" i="4" s="1"/>
  <c r="Z172" i="1"/>
  <c r="I281" s="1"/>
  <c r="I54" i="4" s="1"/>
  <c r="AF171" i="1"/>
  <c r="O280" s="1"/>
  <c r="O53" i="4" s="1"/>
  <c r="AD171" i="1"/>
  <c r="M280" s="1"/>
  <c r="M53" i="4" s="1"/>
  <c r="AB171" i="1"/>
  <c r="K280" s="1"/>
  <c r="K53" i="4" s="1"/>
  <c r="Y171" i="1"/>
  <c r="H280" s="1"/>
  <c r="H53" i="4" s="1"/>
  <c r="W171" i="1"/>
  <c r="F280" s="1"/>
  <c r="F53" i="4" s="1"/>
  <c r="U171" i="1"/>
  <c r="D280" s="1"/>
  <c r="D53" i="4" s="1"/>
  <c r="S171" i="1"/>
  <c r="AG170"/>
  <c r="P279" s="1"/>
  <c r="P52" i="4" s="1"/>
  <c r="O53" i="22" s="1"/>
  <c r="AE170" i="1"/>
  <c r="N279" s="1"/>
  <c r="N52" i="4" s="1"/>
  <c r="AC170" i="1"/>
  <c r="L279" s="1"/>
  <c r="L52" i="4" s="1"/>
  <c r="AA170" i="1"/>
  <c r="J279" s="1"/>
  <c r="J52" i="4" s="1"/>
  <c r="X170" i="1"/>
  <c r="G279" s="1"/>
  <c r="G52" i="4" s="1"/>
  <c r="V170" i="1"/>
  <c r="E279" s="1"/>
  <c r="E52" i="4" s="1"/>
  <c r="T170" i="1"/>
  <c r="C279" s="1"/>
  <c r="C52" i="4" s="1"/>
  <c r="Z170" i="1"/>
  <c r="I279" s="1"/>
  <c r="I52" i="4" s="1"/>
  <c r="AF169" i="1"/>
  <c r="O278" s="1"/>
  <c r="O51" i="4" s="1"/>
  <c r="AD169" i="1"/>
  <c r="M278" s="1"/>
  <c r="M51" i="4" s="1"/>
  <c r="AB169" i="1"/>
  <c r="K278" s="1"/>
  <c r="K51" i="4" s="1"/>
  <c r="Y169" i="1"/>
  <c r="H278" s="1"/>
  <c r="H51" i="4" s="1"/>
  <c r="W169" i="1"/>
  <c r="F278" s="1"/>
  <c r="F51" i="4" s="1"/>
  <c r="U169" i="1"/>
  <c r="D278" s="1"/>
  <c r="D51" i="4" s="1"/>
  <c r="S169" i="1"/>
  <c r="B278" s="1"/>
  <c r="B51" i="4" s="1"/>
  <c r="AG168" i="1"/>
  <c r="P277" s="1"/>
  <c r="P50" i="4" s="1"/>
  <c r="O51" i="22" s="1"/>
  <c r="AE168" i="1"/>
  <c r="N277" s="1"/>
  <c r="N50" i="4" s="1"/>
  <c r="AC168" i="1"/>
  <c r="L277" s="1"/>
  <c r="L50" i="4" s="1"/>
  <c r="AA168" i="1"/>
  <c r="J277" s="1"/>
  <c r="J50" i="4" s="1"/>
  <c r="X168" i="1"/>
  <c r="G277" s="1"/>
  <c r="G50" i="4" s="1"/>
  <c r="V168" i="1"/>
  <c r="E277" s="1"/>
  <c r="E50" i="4" s="1"/>
  <c r="T168" i="1"/>
  <c r="C277" s="1"/>
  <c r="C50" i="4" s="1"/>
  <c r="Z168" i="1"/>
  <c r="I277" s="1"/>
  <c r="I50" i="4" s="1"/>
  <c r="AF167" i="1"/>
  <c r="O276" s="1"/>
  <c r="O49" i="4" s="1"/>
  <c r="AD167" i="1"/>
  <c r="M276" s="1"/>
  <c r="M49" i="4" s="1"/>
  <c r="AB167" i="1"/>
  <c r="K276" s="1"/>
  <c r="K49" i="4" s="1"/>
  <c r="Y167" i="1"/>
  <c r="H276" s="1"/>
  <c r="H49" i="4" s="1"/>
  <c r="W167" i="1"/>
  <c r="F276" s="1"/>
  <c r="F49" i="4" s="1"/>
  <c r="U167" i="1"/>
  <c r="D276" s="1"/>
  <c r="D49" i="4" s="1"/>
  <c r="S167" i="1"/>
  <c r="AG166"/>
  <c r="P275" s="1"/>
  <c r="P48" i="4" s="1"/>
  <c r="O49" i="22" s="1"/>
  <c r="AE166" i="1"/>
  <c r="N275" s="1"/>
  <c r="N48" i="4" s="1"/>
  <c r="AC166" i="1"/>
  <c r="L275" s="1"/>
  <c r="L48" i="4" s="1"/>
  <c r="AA166" i="1"/>
  <c r="J275" s="1"/>
  <c r="J48" i="4" s="1"/>
  <c r="X166" i="1"/>
  <c r="G275" s="1"/>
  <c r="G48" i="4" s="1"/>
  <c r="V166" i="1"/>
  <c r="E275" s="1"/>
  <c r="E48" i="4" s="1"/>
  <c r="T166" i="1"/>
  <c r="C275" s="1"/>
  <c r="C48" i="4" s="1"/>
  <c r="Z166" i="1"/>
  <c r="I275" s="1"/>
  <c r="I48" i="4" s="1"/>
  <c r="AF165" i="1"/>
  <c r="O274" s="1"/>
  <c r="O47" i="4" s="1"/>
  <c r="AD165" i="1"/>
  <c r="M274" s="1"/>
  <c r="M47" i="4" s="1"/>
  <c r="AB165" i="1"/>
  <c r="K274" s="1"/>
  <c r="K47" i="4" s="1"/>
  <c r="Y165" i="1"/>
  <c r="H274" s="1"/>
  <c r="H47" i="4" s="1"/>
  <c r="W165" i="1"/>
  <c r="F274" s="1"/>
  <c r="F47" i="4" s="1"/>
  <c r="U165" i="1"/>
  <c r="D274" s="1"/>
  <c r="D47" i="4" s="1"/>
  <c r="S165" i="1"/>
  <c r="AG164"/>
  <c r="P273" s="1"/>
  <c r="P46" i="4" s="1"/>
  <c r="O47" i="22" s="1"/>
  <c r="AE164" i="1"/>
  <c r="N273" s="1"/>
  <c r="N46" i="4" s="1"/>
  <c r="AC164" i="1"/>
  <c r="L273" s="1"/>
  <c r="L46" i="4" s="1"/>
  <c r="AA164" i="1"/>
  <c r="J273" s="1"/>
  <c r="J46" i="4" s="1"/>
  <c r="X164" i="1"/>
  <c r="G273" s="1"/>
  <c r="G46" i="4" s="1"/>
  <c r="V164" i="1"/>
  <c r="E273" s="1"/>
  <c r="E46" i="4" s="1"/>
  <c r="T164" i="1"/>
  <c r="C273" s="1"/>
  <c r="C46" i="4" s="1"/>
  <c r="Z164" i="1"/>
  <c r="I273" s="1"/>
  <c r="I46" i="4" s="1"/>
  <c r="AF163" i="1"/>
  <c r="O272" s="1"/>
  <c r="O45" i="4" s="1"/>
  <c r="AD163" i="1"/>
  <c r="M272" s="1"/>
  <c r="M45" i="4" s="1"/>
  <c r="AB163" i="1"/>
  <c r="K272" s="1"/>
  <c r="K45" i="4" s="1"/>
  <c r="Y163" i="1"/>
  <c r="H272" s="1"/>
  <c r="H45" i="4" s="1"/>
  <c r="W163" i="1"/>
  <c r="F272" s="1"/>
  <c r="F45" i="4" s="1"/>
  <c r="U163" i="1"/>
  <c r="D272" s="1"/>
  <c r="D45" i="4" s="1"/>
  <c r="S163" i="1"/>
  <c r="AG162"/>
  <c r="P271" s="1"/>
  <c r="P44" i="4" s="1"/>
  <c r="O45" i="22" s="1"/>
  <c r="AE162" i="1"/>
  <c r="N271" s="1"/>
  <c r="N44" i="4" s="1"/>
  <c r="AC162" i="1"/>
  <c r="L271" s="1"/>
  <c r="L44" i="4" s="1"/>
  <c r="AA162" i="1"/>
  <c r="J271" s="1"/>
  <c r="J44" i="4" s="1"/>
  <c r="X162" i="1"/>
  <c r="G271" s="1"/>
  <c r="G44" i="4" s="1"/>
  <c r="V162" i="1"/>
  <c r="E271" s="1"/>
  <c r="E44" i="4" s="1"/>
  <c r="T162" i="1"/>
  <c r="C271" s="1"/>
  <c r="C44" i="4" s="1"/>
  <c r="Z162" i="1"/>
  <c r="I271" s="1"/>
  <c r="I44" i="4" s="1"/>
  <c r="AF161" i="1"/>
  <c r="O270" s="1"/>
  <c r="O43" i="4" s="1"/>
  <c r="AD161" i="1"/>
  <c r="M270" s="1"/>
  <c r="M43" i="4" s="1"/>
  <c r="AB161" i="1"/>
  <c r="K270" s="1"/>
  <c r="K43" i="4" s="1"/>
  <c r="Y161" i="1"/>
  <c r="H270" s="1"/>
  <c r="H43" i="4" s="1"/>
  <c r="W161" i="1"/>
  <c r="F270" s="1"/>
  <c r="F43" i="4" s="1"/>
  <c r="U161" i="1"/>
  <c r="D270" s="1"/>
  <c r="D43" i="4" s="1"/>
  <c r="S161" i="1"/>
  <c r="AG160"/>
  <c r="P269" s="1"/>
  <c r="P42" i="4" s="1"/>
  <c r="O43" i="22" s="1"/>
  <c r="AE160" i="1"/>
  <c r="N269" s="1"/>
  <c r="N42" i="4" s="1"/>
  <c r="AC160" i="1"/>
  <c r="L269" s="1"/>
  <c r="L42" i="4" s="1"/>
  <c r="AA160" i="1"/>
  <c r="J269" s="1"/>
  <c r="J42" i="4" s="1"/>
  <c r="X160" i="1"/>
  <c r="G269" s="1"/>
  <c r="G42" i="4" s="1"/>
  <c r="V160" i="1"/>
  <c r="E269" s="1"/>
  <c r="E42" i="4" s="1"/>
  <c r="T160" i="1"/>
  <c r="C269" s="1"/>
  <c r="C42" i="4" s="1"/>
  <c r="Z160" i="1"/>
  <c r="I269" s="1"/>
  <c r="I42" i="4" s="1"/>
  <c r="AF159" i="1"/>
  <c r="O268" s="1"/>
  <c r="O41" i="4" s="1"/>
  <c r="AD159" i="1"/>
  <c r="M268" s="1"/>
  <c r="M41" i="4" s="1"/>
  <c r="AB159" i="1"/>
  <c r="K268" s="1"/>
  <c r="K41" i="4" s="1"/>
  <c r="Y159" i="1"/>
  <c r="H268" s="1"/>
  <c r="H41" i="4" s="1"/>
  <c r="W159" i="1"/>
  <c r="F268" s="1"/>
  <c r="F41" i="4" s="1"/>
  <c r="U159" i="1"/>
  <c r="D268" s="1"/>
  <c r="D41" i="4" s="1"/>
  <c r="S159" i="1"/>
  <c r="B268" s="1"/>
  <c r="B41" i="4" s="1"/>
  <c r="AG158" i="1"/>
  <c r="P267" s="1"/>
  <c r="P40" i="4" s="1"/>
  <c r="O41" i="22" s="1"/>
  <c r="AE158" i="1"/>
  <c r="N267" s="1"/>
  <c r="N40" i="4" s="1"/>
  <c r="AC158" i="1"/>
  <c r="L267" s="1"/>
  <c r="L40" i="4" s="1"/>
  <c r="AA158" i="1"/>
  <c r="J267" s="1"/>
  <c r="J40" i="4" s="1"/>
  <c r="X158" i="1"/>
  <c r="G267" s="1"/>
  <c r="G40" i="4" s="1"/>
  <c r="V158" i="1"/>
  <c r="E267" s="1"/>
  <c r="E40" i="4" s="1"/>
  <c r="T158" i="1"/>
  <c r="C267" s="1"/>
  <c r="C40" i="4" s="1"/>
  <c r="Z158" i="1"/>
  <c r="I267" s="1"/>
  <c r="I40" i="4" s="1"/>
  <c r="AF157" i="1"/>
  <c r="O266" s="1"/>
  <c r="O39" i="4" s="1"/>
  <c r="AD157" i="1"/>
  <c r="M266" s="1"/>
  <c r="M39" i="4" s="1"/>
  <c r="AB157" i="1"/>
  <c r="K266" s="1"/>
  <c r="K39" i="4" s="1"/>
  <c r="Y157" i="1"/>
  <c r="H266" s="1"/>
  <c r="H39" i="4" s="1"/>
  <c r="W157" i="1"/>
  <c r="F266" s="1"/>
  <c r="F39" i="4" s="1"/>
  <c r="U157" i="1"/>
  <c r="D266" s="1"/>
  <c r="D39" i="4" s="1"/>
  <c r="S157" i="1"/>
  <c r="B266" s="1"/>
  <c r="B39" i="4" s="1"/>
  <c r="AG156" i="1"/>
  <c r="P265" s="1"/>
  <c r="P38" i="4" s="1"/>
  <c r="O39" i="22" s="1"/>
  <c r="AE156" i="1"/>
  <c r="N265" s="1"/>
  <c r="N38" i="4" s="1"/>
  <c r="AC156" i="1"/>
  <c r="L265" s="1"/>
  <c r="L38" i="4" s="1"/>
  <c r="AA156" i="1"/>
  <c r="J265" s="1"/>
  <c r="J38" i="4" s="1"/>
  <c r="X156" i="1"/>
  <c r="G265" s="1"/>
  <c r="G38" i="4" s="1"/>
  <c r="V156" i="1"/>
  <c r="E265" s="1"/>
  <c r="E38" i="4" s="1"/>
  <c r="T156" i="1"/>
  <c r="C265" s="1"/>
  <c r="C38" i="4" s="1"/>
  <c r="Z156" i="1"/>
  <c r="I265" s="1"/>
  <c r="I38" i="4" s="1"/>
  <c r="AF155" i="1"/>
  <c r="O264" s="1"/>
  <c r="O37" i="4" s="1"/>
  <c r="AD155" i="1"/>
  <c r="M264" s="1"/>
  <c r="M37" i="4" s="1"/>
  <c r="AB155" i="1"/>
  <c r="K264" s="1"/>
  <c r="K37" i="4" s="1"/>
  <c r="Y155" i="1"/>
  <c r="H264" s="1"/>
  <c r="H37" i="4" s="1"/>
  <c r="W155" i="1"/>
  <c r="F264" s="1"/>
  <c r="F37" i="4" s="1"/>
  <c r="U155" i="1"/>
  <c r="D264" s="1"/>
  <c r="D37" i="4" s="1"/>
  <c r="S155" i="1"/>
  <c r="AG154"/>
  <c r="P263" s="1"/>
  <c r="P36" i="4" s="1"/>
  <c r="O37" i="22" s="1"/>
  <c r="AE154" i="1"/>
  <c r="N263" s="1"/>
  <c r="N36" i="4" s="1"/>
  <c r="AC154" i="1"/>
  <c r="L263" s="1"/>
  <c r="L36" i="4" s="1"/>
  <c r="AA154" i="1"/>
  <c r="J263" s="1"/>
  <c r="J36" i="4" s="1"/>
  <c r="X154" i="1"/>
  <c r="G263" s="1"/>
  <c r="G36" i="4" s="1"/>
  <c r="V154" i="1"/>
  <c r="E263" s="1"/>
  <c r="E36" i="4" s="1"/>
  <c r="T154" i="1"/>
  <c r="C263" s="1"/>
  <c r="C36" i="4" s="1"/>
  <c r="Z154" i="1"/>
  <c r="I263" s="1"/>
  <c r="I36" i="4" s="1"/>
  <c r="AF153" i="1"/>
  <c r="O262" s="1"/>
  <c r="O35" i="4" s="1"/>
  <c r="AD153" i="1"/>
  <c r="M262" s="1"/>
  <c r="M35" i="4" s="1"/>
  <c r="AB153" i="1"/>
  <c r="K262" s="1"/>
  <c r="K35" i="4" s="1"/>
  <c r="Y153" i="1"/>
  <c r="H262" s="1"/>
  <c r="H35" i="4" s="1"/>
  <c r="W153" i="1"/>
  <c r="F262" s="1"/>
  <c r="F35" i="4" s="1"/>
  <c r="U153" i="1"/>
  <c r="D262" s="1"/>
  <c r="D35" i="4" s="1"/>
  <c r="S153" i="1"/>
  <c r="AG152"/>
  <c r="P261" s="1"/>
  <c r="P34" i="4" s="1"/>
  <c r="O35" i="22" s="1"/>
  <c r="AE152" i="1"/>
  <c r="N261" s="1"/>
  <c r="N34" i="4" s="1"/>
  <c r="AC152" i="1"/>
  <c r="L261" s="1"/>
  <c r="L34" i="4" s="1"/>
  <c r="AA152" i="1"/>
  <c r="J261" s="1"/>
  <c r="J34" i="4" s="1"/>
  <c r="X152" i="1"/>
  <c r="G261" s="1"/>
  <c r="G34" i="4" s="1"/>
  <c r="V152" i="1"/>
  <c r="E261" s="1"/>
  <c r="E34" i="4" s="1"/>
  <c r="T152" i="1"/>
  <c r="C261" s="1"/>
  <c r="C34" i="4" s="1"/>
  <c r="Z152" i="1"/>
  <c r="I261" s="1"/>
  <c r="I34" i="4" s="1"/>
  <c r="AF151" i="1"/>
  <c r="O260" s="1"/>
  <c r="O33" i="4" s="1"/>
  <c r="AD151" i="1"/>
  <c r="M260" s="1"/>
  <c r="M33" i="4" s="1"/>
  <c r="AB151" i="1"/>
  <c r="K260" s="1"/>
  <c r="K33" i="4" s="1"/>
  <c r="Y151" i="1"/>
  <c r="H260" s="1"/>
  <c r="H33" i="4" s="1"/>
  <c r="W151" i="1"/>
  <c r="F260" s="1"/>
  <c r="F33" i="4" s="1"/>
  <c r="U151" i="1"/>
  <c r="D260" s="1"/>
  <c r="D33" i="4" s="1"/>
  <c r="S151" i="1"/>
  <c r="B260" s="1"/>
  <c r="B33" i="4" s="1"/>
  <c r="AG150" i="1"/>
  <c r="P259" s="1"/>
  <c r="P32" i="4" s="1"/>
  <c r="O33" i="22" s="1"/>
  <c r="AE150" i="1"/>
  <c r="N259" s="1"/>
  <c r="N32" i="4" s="1"/>
  <c r="AC150" i="1"/>
  <c r="L259" s="1"/>
  <c r="L32" i="4" s="1"/>
  <c r="AA150" i="1"/>
  <c r="J259" s="1"/>
  <c r="J32" i="4" s="1"/>
  <c r="X150" i="1"/>
  <c r="G259" s="1"/>
  <c r="G32" i="4" s="1"/>
  <c r="V150" i="1"/>
  <c r="E259" s="1"/>
  <c r="E32" i="4" s="1"/>
  <c r="T150" i="1"/>
  <c r="C259" s="1"/>
  <c r="C32" i="4" s="1"/>
  <c r="Z150" i="1"/>
  <c r="I259" s="1"/>
  <c r="I32" i="4" s="1"/>
  <c r="AF149" i="1"/>
  <c r="O258" s="1"/>
  <c r="O31" i="4" s="1"/>
  <c r="AD149" i="1"/>
  <c r="M258" s="1"/>
  <c r="M31" i="4" s="1"/>
  <c r="AA149" i="1"/>
  <c r="J258" s="1"/>
  <c r="J31" i="4" s="1"/>
  <c r="Y149" i="1"/>
  <c r="H258" s="1"/>
  <c r="H31" i="4" s="1"/>
  <c r="W149" i="1"/>
  <c r="F258" s="1"/>
  <c r="F31" i="4" s="1"/>
  <c r="U149" i="1"/>
  <c r="D258" s="1"/>
  <c r="D31" i="4" s="1"/>
  <c r="S149" i="1"/>
  <c r="AG148"/>
  <c r="P257" s="1"/>
  <c r="P30" i="4" s="1"/>
  <c r="O31" i="22" s="1"/>
  <c r="AE148" i="1"/>
  <c r="N257" s="1"/>
  <c r="N30" i="4" s="1"/>
  <c r="AC148" i="1"/>
  <c r="L257" s="1"/>
  <c r="L30" i="4" s="1"/>
  <c r="Z148" i="1"/>
  <c r="I257" s="1"/>
  <c r="I30" i="4" s="1"/>
  <c r="X148" i="1"/>
  <c r="G257" s="1"/>
  <c r="G30" i="4" s="1"/>
  <c r="V148" i="1"/>
  <c r="E257" s="1"/>
  <c r="E30" i="4" s="1"/>
  <c r="T148" i="1"/>
  <c r="C257" s="1"/>
  <c r="C30" i="4" s="1"/>
  <c r="AB148" i="1"/>
  <c r="K257" s="1"/>
  <c r="K30" i="4" s="1"/>
  <c r="T147" i="1"/>
  <c r="C256" s="1"/>
  <c r="C29" i="4" s="1"/>
  <c r="V147" i="1"/>
  <c r="E256" s="1"/>
  <c r="E29" i="4" s="1"/>
  <c r="X147" i="1"/>
  <c r="G256" s="1"/>
  <c r="G29" i="4" s="1"/>
  <c r="Z147" i="1"/>
  <c r="I256" s="1"/>
  <c r="I29" i="4" s="1"/>
  <c r="AB147" i="1"/>
  <c r="K256" s="1"/>
  <c r="K29" i="4" s="1"/>
  <c r="AD147" i="1"/>
  <c r="M256" s="1"/>
  <c r="M29" i="4" s="1"/>
  <c r="AF147" i="1"/>
  <c r="O256" s="1"/>
  <c r="O29" i="4" s="1"/>
  <c r="Z181" i="1"/>
  <c r="I290" s="1"/>
  <c r="I63" i="4" s="1"/>
  <c r="AF180" i="1"/>
  <c r="O289" s="1"/>
  <c r="O62" i="4" s="1"/>
  <c r="AD180" i="1"/>
  <c r="M289" s="1"/>
  <c r="M62" i="4" s="1"/>
  <c r="AB180" i="1"/>
  <c r="K289" s="1"/>
  <c r="K62" i="4" s="1"/>
  <c r="Y180" i="1"/>
  <c r="H289" s="1"/>
  <c r="H62" i="4" s="1"/>
  <c r="W180" i="1"/>
  <c r="F289" s="1"/>
  <c r="F62" i="4" s="1"/>
  <c r="U180" i="1"/>
  <c r="D289" s="1"/>
  <c r="D62" i="4" s="1"/>
  <c r="S180" i="1"/>
  <c r="AG179"/>
  <c r="P288" s="1"/>
  <c r="P61" i="4" s="1"/>
  <c r="O62" i="22" s="1"/>
  <c r="AE179" i="1"/>
  <c r="N288" s="1"/>
  <c r="N61" i="4" s="1"/>
  <c r="AC179" i="1"/>
  <c r="L288" s="1"/>
  <c r="L61" i="4" s="1"/>
  <c r="AA179" i="1"/>
  <c r="J288" s="1"/>
  <c r="J61" i="4" s="1"/>
  <c r="X179" i="1"/>
  <c r="G288" s="1"/>
  <c r="G61" i="4" s="1"/>
  <c r="V179" i="1"/>
  <c r="E288" s="1"/>
  <c r="E61" i="4" s="1"/>
  <c r="T179" i="1"/>
  <c r="C288" s="1"/>
  <c r="C61" i="4" s="1"/>
  <c r="Z179" i="1"/>
  <c r="I288" s="1"/>
  <c r="I61" i="4" s="1"/>
  <c r="AF178" i="1"/>
  <c r="O287" s="1"/>
  <c r="O60" i="4" s="1"/>
  <c r="AD178" i="1"/>
  <c r="M287" s="1"/>
  <c r="M60" i="4" s="1"/>
  <c r="AB178" i="1"/>
  <c r="K287" s="1"/>
  <c r="K60" i="4" s="1"/>
  <c r="Y178" i="1"/>
  <c r="H287" s="1"/>
  <c r="H60" i="4" s="1"/>
  <c r="W178" i="1"/>
  <c r="F287" s="1"/>
  <c r="F60" i="4" s="1"/>
  <c r="U178" i="1"/>
  <c r="D287" s="1"/>
  <c r="D60" i="4" s="1"/>
  <c r="S178" i="1"/>
  <c r="AG177"/>
  <c r="P286" s="1"/>
  <c r="P59" i="4" s="1"/>
  <c r="O60" i="22" s="1"/>
  <c r="AE177" i="1"/>
  <c r="N286" s="1"/>
  <c r="N59" i="4" s="1"/>
  <c r="AC177" i="1"/>
  <c r="L286" s="1"/>
  <c r="L59" i="4" s="1"/>
  <c r="AA177" i="1"/>
  <c r="J286" s="1"/>
  <c r="J59" i="4" s="1"/>
  <c r="X177" i="1"/>
  <c r="G286" s="1"/>
  <c r="G59" i="4" s="1"/>
  <c r="V177" i="1"/>
  <c r="E286" s="1"/>
  <c r="E59" i="4" s="1"/>
  <c r="T177" i="1"/>
  <c r="C286" s="1"/>
  <c r="C59" i="4" s="1"/>
  <c r="Z177" i="1"/>
  <c r="I286" s="1"/>
  <c r="I59" i="4" s="1"/>
  <c r="AF176" i="1"/>
  <c r="O285" s="1"/>
  <c r="O58" i="4" s="1"/>
  <c r="AD176" i="1"/>
  <c r="M285" s="1"/>
  <c r="M58" i="4" s="1"/>
  <c r="AB176" i="1"/>
  <c r="K285" s="1"/>
  <c r="K58" i="4" s="1"/>
  <c r="Y176" i="1"/>
  <c r="H285" s="1"/>
  <c r="H58" i="4" s="1"/>
  <c r="W176" i="1"/>
  <c r="F285" s="1"/>
  <c r="F58" i="4" s="1"/>
  <c r="U176" i="1"/>
  <c r="D285" s="1"/>
  <c r="D58" i="4" s="1"/>
  <c r="S176" i="1"/>
  <c r="B285" s="1"/>
  <c r="B58" i="4" s="1"/>
  <c r="AG175" i="1"/>
  <c r="P284" s="1"/>
  <c r="P57" i="4" s="1"/>
  <c r="O58" i="22" s="1"/>
  <c r="AE175" i="1"/>
  <c r="N284" s="1"/>
  <c r="N57" i="4" s="1"/>
  <c r="AC175" i="1"/>
  <c r="L284" s="1"/>
  <c r="L57" i="4" s="1"/>
  <c r="AA175" i="1"/>
  <c r="J284" s="1"/>
  <c r="J57" i="4" s="1"/>
  <c r="X175" i="1"/>
  <c r="G284" s="1"/>
  <c r="G57" i="4" s="1"/>
  <c r="V175" i="1"/>
  <c r="E284" s="1"/>
  <c r="E57" i="4" s="1"/>
  <c r="T175" i="1"/>
  <c r="C284" s="1"/>
  <c r="C57" i="4" s="1"/>
  <c r="Z175" i="1"/>
  <c r="I284" s="1"/>
  <c r="I57" i="4" s="1"/>
  <c r="AF174" i="1"/>
  <c r="O283" s="1"/>
  <c r="O56" i="4" s="1"/>
  <c r="AD174" i="1"/>
  <c r="M283" s="1"/>
  <c r="M56" i="4" s="1"/>
  <c r="AB174" i="1"/>
  <c r="K283" s="1"/>
  <c r="K56" i="4" s="1"/>
  <c r="Y174" i="1"/>
  <c r="H283" s="1"/>
  <c r="H56" i="4" s="1"/>
  <c r="W174" i="1"/>
  <c r="F283" s="1"/>
  <c r="F56" i="4" s="1"/>
  <c r="U174" i="1"/>
  <c r="D283" s="1"/>
  <c r="D56" i="4" s="1"/>
  <c r="S174" i="1"/>
  <c r="AG173"/>
  <c r="P282" s="1"/>
  <c r="P55" i="4" s="1"/>
  <c r="O56" i="22" s="1"/>
  <c r="AE173" i="1"/>
  <c r="N282" s="1"/>
  <c r="N55" i="4" s="1"/>
  <c r="AC173" i="1"/>
  <c r="L282" s="1"/>
  <c r="L55" i="4" s="1"/>
  <c r="AA173" i="1"/>
  <c r="J282" s="1"/>
  <c r="J55" i="4" s="1"/>
  <c r="X173" i="1"/>
  <c r="G282" s="1"/>
  <c r="G55" i="4" s="1"/>
  <c r="V173" i="1"/>
  <c r="E282" s="1"/>
  <c r="E55" i="4" s="1"/>
  <c r="T173" i="1"/>
  <c r="C282" s="1"/>
  <c r="C55" i="4" s="1"/>
  <c r="Z173" i="1"/>
  <c r="I282" s="1"/>
  <c r="I55" i="4" s="1"/>
  <c r="AF172" i="1"/>
  <c r="O281" s="1"/>
  <c r="O54" i="4" s="1"/>
  <c r="AD172" i="1"/>
  <c r="M281" s="1"/>
  <c r="M54" i="4" s="1"/>
  <c r="AB172" i="1"/>
  <c r="K281" s="1"/>
  <c r="K54" i="4" s="1"/>
  <c r="Y172" i="1"/>
  <c r="H281" s="1"/>
  <c r="H54" i="4" s="1"/>
  <c r="W172" i="1"/>
  <c r="F281" s="1"/>
  <c r="F54" i="4" s="1"/>
  <c r="U172" i="1"/>
  <c r="D281" s="1"/>
  <c r="D54" i="4" s="1"/>
  <c r="S172" i="1"/>
  <c r="B281" s="1"/>
  <c r="B54" i="4" s="1"/>
  <c r="AG171" i="1"/>
  <c r="P280" s="1"/>
  <c r="P53" i="4" s="1"/>
  <c r="O54" i="22" s="1"/>
  <c r="AE171" i="1"/>
  <c r="N280" s="1"/>
  <c r="N53" i="4" s="1"/>
  <c r="AC171" i="1"/>
  <c r="L280" s="1"/>
  <c r="L53" i="4" s="1"/>
  <c r="AA171" i="1"/>
  <c r="J280" s="1"/>
  <c r="J53" i="4" s="1"/>
  <c r="X171" i="1"/>
  <c r="G280" s="1"/>
  <c r="G53" i="4" s="1"/>
  <c r="V171" i="1"/>
  <c r="E280" s="1"/>
  <c r="E53" i="4" s="1"/>
  <c r="T171" i="1"/>
  <c r="C280" s="1"/>
  <c r="C53" i="4" s="1"/>
  <c r="Z171" i="1"/>
  <c r="I280" s="1"/>
  <c r="I53" i="4" s="1"/>
  <c r="AF170" i="1"/>
  <c r="O279" s="1"/>
  <c r="O52" i="4" s="1"/>
  <c r="AD170" i="1"/>
  <c r="M279" s="1"/>
  <c r="M52" i="4" s="1"/>
  <c r="AB170" i="1"/>
  <c r="K279" s="1"/>
  <c r="K52" i="4" s="1"/>
  <c r="Y170" i="1"/>
  <c r="H279" s="1"/>
  <c r="H52" i="4" s="1"/>
  <c r="W170" i="1"/>
  <c r="F279" s="1"/>
  <c r="F52" i="4" s="1"/>
  <c r="U170" i="1"/>
  <c r="D279" s="1"/>
  <c r="D52" i="4" s="1"/>
  <c r="S170" i="1"/>
  <c r="AG169"/>
  <c r="P278" s="1"/>
  <c r="P51" i="4" s="1"/>
  <c r="O52" i="22" s="1"/>
  <c r="AE169" i="1"/>
  <c r="N278" s="1"/>
  <c r="N51" i="4" s="1"/>
  <c r="AC169" i="1"/>
  <c r="L278" s="1"/>
  <c r="L51" i="4" s="1"/>
  <c r="AA169" i="1"/>
  <c r="J278" s="1"/>
  <c r="J51" i="4" s="1"/>
  <c r="X169" i="1"/>
  <c r="G278" s="1"/>
  <c r="G51" i="4" s="1"/>
  <c r="V169" i="1"/>
  <c r="E278" s="1"/>
  <c r="E51" i="4" s="1"/>
  <c r="T169" i="1"/>
  <c r="C278" s="1"/>
  <c r="C51" i="4" s="1"/>
  <c r="Z169" i="1"/>
  <c r="I278" s="1"/>
  <c r="I51" i="4" s="1"/>
  <c r="AF168" i="1"/>
  <c r="O277" s="1"/>
  <c r="O50" i="4" s="1"/>
  <c r="AD168" i="1"/>
  <c r="M277" s="1"/>
  <c r="M50" i="4" s="1"/>
  <c r="AB168" i="1"/>
  <c r="K277" s="1"/>
  <c r="K50" i="4" s="1"/>
  <c r="Y168" i="1"/>
  <c r="H277" s="1"/>
  <c r="H50" i="4" s="1"/>
  <c r="W168" i="1"/>
  <c r="F277" s="1"/>
  <c r="F50" i="4" s="1"/>
  <c r="U168" i="1"/>
  <c r="D277" s="1"/>
  <c r="D50" i="4" s="1"/>
  <c r="S168" i="1"/>
  <c r="AG167"/>
  <c r="P276" s="1"/>
  <c r="P49" i="4" s="1"/>
  <c r="O50" i="22" s="1"/>
  <c r="AE167" i="1"/>
  <c r="N276" s="1"/>
  <c r="N49" i="4" s="1"/>
  <c r="AC167" i="1"/>
  <c r="L276" s="1"/>
  <c r="L49" i="4" s="1"/>
  <c r="AA167" i="1"/>
  <c r="J276" s="1"/>
  <c r="J49" i="4" s="1"/>
  <c r="X167" i="1"/>
  <c r="G276" s="1"/>
  <c r="G49" i="4" s="1"/>
  <c r="V167" i="1"/>
  <c r="E276" s="1"/>
  <c r="E49" i="4" s="1"/>
  <c r="T167" i="1"/>
  <c r="C276" s="1"/>
  <c r="C49" i="4" s="1"/>
  <c r="Z167" i="1"/>
  <c r="I276" s="1"/>
  <c r="I49" i="4" s="1"/>
  <c r="AF166" i="1"/>
  <c r="O275" s="1"/>
  <c r="O48" i="4" s="1"/>
  <c r="AD166" i="1"/>
  <c r="M275" s="1"/>
  <c r="M48" i="4" s="1"/>
  <c r="AB166" i="1"/>
  <c r="K275" s="1"/>
  <c r="K48" i="4" s="1"/>
  <c r="Y166" i="1"/>
  <c r="H275" s="1"/>
  <c r="H48" i="4" s="1"/>
  <c r="W166" i="1"/>
  <c r="F275" s="1"/>
  <c r="F48" i="4" s="1"/>
  <c r="U166" i="1"/>
  <c r="D275" s="1"/>
  <c r="D48" i="4" s="1"/>
  <c r="S166" i="1"/>
  <c r="AG165"/>
  <c r="P274" s="1"/>
  <c r="P47" i="4" s="1"/>
  <c r="O48" i="22" s="1"/>
  <c r="AE165" i="1"/>
  <c r="N274" s="1"/>
  <c r="N47" i="4" s="1"/>
  <c r="AC165" i="1"/>
  <c r="L274" s="1"/>
  <c r="L47" i="4" s="1"/>
  <c r="AA165" i="1"/>
  <c r="J274" s="1"/>
  <c r="J47" i="4" s="1"/>
  <c r="X165" i="1"/>
  <c r="G274" s="1"/>
  <c r="G47" i="4" s="1"/>
  <c r="V165" i="1"/>
  <c r="E274" s="1"/>
  <c r="E47" i="4" s="1"/>
  <c r="T165" i="1"/>
  <c r="C274" s="1"/>
  <c r="C47" i="4" s="1"/>
  <c r="Z165" i="1"/>
  <c r="I274" s="1"/>
  <c r="I47" i="4" s="1"/>
  <c r="AF164" i="1"/>
  <c r="O273" s="1"/>
  <c r="O46" i="4" s="1"/>
  <c r="AD164" i="1"/>
  <c r="M273" s="1"/>
  <c r="M46" i="4" s="1"/>
  <c r="AB164" i="1"/>
  <c r="K273" s="1"/>
  <c r="K46" i="4" s="1"/>
  <c r="Y164" i="1"/>
  <c r="H273" s="1"/>
  <c r="H46" i="4" s="1"/>
  <c r="W164" i="1"/>
  <c r="F273" s="1"/>
  <c r="F46" i="4" s="1"/>
  <c r="U164" i="1"/>
  <c r="D273" s="1"/>
  <c r="D46" i="4" s="1"/>
  <c r="S164" i="1"/>
  <c r="B273" s="1"/>
  <c r="B46" i="4" s="1"/>
  <c r="AG163" i="1"/>
  <c r="P272" s="1"/>
  <c r="P45" i="4" s="1"/>
  <c r="O46" i="22" s="1"/>
  <c r="AE163" i="1"/>
  <c r="N272" s="1"/>
  <c r="N45" i="4" s="1"/>
  <c r="AC163" i="1"/>
  <c r="L272" s="1"/>
  <c r="L45" i="4" s="1"/>
  <c r="AA163" i="1"/>
  <c r="J272" s="1"/>
  <c r="J45" i="4" s="1"/>
  <c r="X163" i="1"/>
  <c r="G272" s="1"/>
  <c r="G45" i="4" s="1"/>
  <c r="V163" i="1"/>
  <c r="E272" s="1"/>
  <c r="E45" i="4" s="1"/>
  <c r="T163" i="1"/>
  <c r="C272" s="1"/>
  <c r="C45" i="4" s="1"/>
  <c r="Z163" i="1"/>
  <c r="I272" s="1"/>
  <c r="I45" i="4" s="1"/>
  <c r="AF162" i="1"/>
  <c r="O271" s="1"/>
  <c r="O44" i="4" s="1"/>
  <c r="AD162" i="1"/>
  <c r="M271" s="1"/>
  <c r="M44" i="4" s="1"/>
  <c r="AB162" i="1"/>
  <c r="K271" s="1"/>
  <c r="K44" i="4" s="1"/>
  <c r="Y162" i="1"/>
  <c r="H271" s="1"/>
  <c r="H44" i="4" s="1"/>
  <c r="W162" i="1"/>
  <c r="F271" s="1"/>
  <c r="F44" i="4" s="1"/>
  <c r="U162" i="1"/>
  <c r="D271" s="1"/>
  <c r="D44" i="4" s="1"/>
  <c r="S162" i="1"/>
  <c r="AG161"/>
  <c r="P270" s="1"/>
  <c r="P43" i="4" s="1"/>
  <c r="O44" i="22" s="1"/>
  <c r="AE161" i="1"/>
  <c r="N270" s="1"/>
  <c r="N43" i="4" s="1"/>
  <c r="AC161" i="1"/>
  <c r="L270" s="1"/>
  <c r="L43" i="4" s="1"/>
  <c r="AA161" i="1"/>
  <c r="J270" s="1"/>
  <c r="J43" i="4" s="1"/>
  <c r="X161" i="1"/>
  <c r="G270" s="1"/>
  <c r="G43" i="4" s="1"/>
  <c r="V161" i="1"/>
  <c r="E270" s="1"/>
  <c r="E43" i="4" s="1"/>
  <c r="T161" i="1"/>
  <c r="C270" s="1"/>
  <c r="C43" i="4" s="1"/>
  <c r="Z161" i="1"/>
  <c r="I270" s="1"/>
  <c r="I43" i="4" s="1"/>
  <c r="AF160" i="1"/>
  <c r="O269" s="1"/>
  <c r="O42" i="4" s="1"/>
  <c r="AD160" i="1"/>
  <c r="M269" s="1"/>
  <c r="M42" i="4" s="1"/>
  <c r="AB160" i="1"/>
  <c r="K269" s="1"/>
  <c r="K42" i="4" s="1"/>
  <c r="Y160" i="1"/>
  <c r="H269" s="1"/>
  <c r="H42" i="4" s="1"/>
  <c r="W160" i="1"/>
  <c r="F269" s="1"/>
  <c r="F42" i="4" s="1"/>
  <c r="U160" i="1"/>
  <c r="D269" s="1"/>
  <c r="D42" i="4" s="1"/>
  <c r="S160" i="1"/>
  <c r="AG159"/>
  <c r="P268" s="1"/>
  <c r="P41" i="4" s="1"/>
  <c r="O42" i="22" s="1"/>
  <c r="AE159" i="1"/>
  <c r="N268" s="1"/>
  <c r="N41" i="4" s="1"/>
  <c r="AC159" i="1"/>
  <c r="L268" s="1"/>
  <c r="L41" i="4" s="1"/>
  <c r="AA159" i="1"/>
  <c r="J268" s="1"/>
  <c r="J41" i="4" s="1"/>
  <c r="X159" i="1"/>
  <c r="G268" s="1"/>
  <c r="G41" i="4" s="1"/>
  <c r="V159" i="1"/>
  <c r="E268" s="1"/>
  <c r="E41" i="4" s="1"/>
  <c r="T159" i="1"/>
  <c r="C268" s="1"/>
  <c r="C41" i="4" s="1"/>
  <c r="Z159" i="1"/>
  <c r="I268" s="1"/>
  <c r="I41" i="4" s="1"/>
  <c r="AF158" i="1"/>
  <c r="O267" s="1"/>
  <c r="O40" i="4" s="1"/>
  <c r="AD158" i="1"/>
  <c r="M267" s="1"/>
  <c r="M40" i="4" s="1"/>
  <c r="AB158" i="1"/>
  <c r="K267" s="1"/>
  <c r="K40" i="4" s="1"/>
  <c r="Y158" i="1"/>
  <c r="H267" s="1"/>
  <c r="H40" i="4" s="1"/>
  <c r="W158" i="1"/>
  <c r="F267" s="1"/>
  <c r="F40" i="4" s="1"/>
  <c r="U158" i="1"/>
  <c r="D267" s="1"/>
  <c r="D40" i="4" s="1"/>
  <c r="S158" i="1"/>
  <c r="B267" s="1"/>
  <c r="B40" i="4" s="1"/>
  <c r="AG157" i="1"/>
  <c r="P266" s="1"/>
  <c r="P39" i="4" s="1"/>
  <c r="O40" i="22" s="1"/>
  <c r="AE157" i="1"/>
  <c r="N266" s="1"/>
  <c r="N39" i="4" s="1"/>
  <c r="AC157" i="1"/>
  <c r="L266" s="1"/>
  <c r="L39" i="4" s="1"/>
  <c r="AA157" i="1"/>
  <c r="J266" s="1"/>
  <c r="J39" i="4" s="1"/>
  <c r="X157" i="1"/>
  <c r="G266" s="1"/>
  <c r="G39" i="4" s="1"/>
  <c r="V157" i="1"/>
  <c r="E266" s="1"/>
  <c r="E39" i="4" s="1"/>
  <c r="T157" i="1"/>
  <c r="C266" s="1"/>
  <c r="C39" i="4" s="1"/>
  <c r="Z157" i="1"/>
  <c r="I266" s="1"/>
  <c r="I39" i="4" s="1"/>
  <c r="AF156" i="1"/>
  <c r="O265" s="1"/>
  <c r="O38" i="4" s="1"/>
  <c r="AD156" i="1"/>
  <c r="M265" s="1"/>
  <c r="M38" i="4" s="1"/>
  <c r="AB156" i="1"/>
  <c r="K265" s="1"/>
  <c r="K38" i="4" s="1"/>
  <c r="Y156" i="1"/>
  <c r="H265" s="1"/>
  <c r="H38" i="4" s="1"/>
  <c r="W156" i="1"/>
  <c r="F265" s="1"/>
  <c r="F38" i="4" s="1"/>
  <c r="U156" i="1"/>
  <c r="D265" s="1"/>
  <c r="D38" i="4" s="1"/>
  <c r="S156" i="1"/>
  <c r="AG155"/>
  <c r="P264" s="1"/>
  <c r="P37" i="4" s="1"/>
  <c r="O38" i="22" s="1"/>
  <c r="AE155" i="1"/>
  <c r="N264" s="1"/>
  <c r="N37" i="4" s="1"/>
  <c r="AC155" i="1"/>
  <c r="L264" s="1"/>
  <c r="L37" i="4" s="1"/>
  <c r="AA155" i="1"/>
  <c r="J264" s="1"/>
  <c r="J37" i="4" s="1"/>
  <c r="X155" i="1"/>
  <c r="G264" s="1"/>
  <c r="G37" i="4" s="1"/>
  <c r="V155" i="1"/>
  <c r="E264" s="1"/>
  <c r="E37" i="4" s="1"/>
  <c r="T155" i="1"/>
  <c r="C264" s="1"/>
  <c r="C37" i="4" s="1"/>
  <c r="Z155" i="1"/>
  <c r="I264" s="1"/>
  <c r="I37" i="4" s="1"/>
  <c r="AF154" i="1"/>
  <c r="O263" s="1"/>
  <c r="O36" i="4" s="1"/>
  <c r="AD154" i="1"/>
  <c r="M263" s="1"/>
  <c r="M36" i="4" s="1"/>
  <c r="AB154" i="1"/>
  <c r="K263" s="1"/>
  <c r="K36" i="4" s="1"/>
  <c r="Y154" i="1"/>
  <c r="H263" s="1"/>
  <c r="H36" i="4" s="1"/>
  <c r="W154" i="1"/>
  <c r="F263" s="1"/>
  <c r="F36" i="4" s="1"/>
  <c r="U154" i="1"/>
  <c r="D263" s="1"/>
  <c r="D36" i="4" s="1"/>
  <c r="S154" i="1"/>
  <c r="B263" s="1"/>
  <c r="B36" i="4" s="1"/>
  <c r="AG153" i="1"/>
  <c r="P262" s="1"/>
  <c r="P35" i="4" s="1"/>
  <c r="O36" i="22" s="1"/>
  <c r="AE153" i="1"/>
  <c r="N262" s="1"/>
  <c r="N35" i="4" s="1"/>
  <c r="AC153" i="1"/>
  <c r="L262" s="1"/>
  <c r="L35" i="4" s="1"/>
  <c r="AA153" i="1"/>
  <c r="J262" s="1"/>
  <c r="J35" i="4" s="1"/>
  <c r="X153" i="1"/>
  <c r="G262" s="1"/>
  <c r="G35" i="4" s="1"/>
  <c r="V153" i="1"/>
  <c r="E262" s="1"/>
  <c r="E35" i="4" s="1"/>
  <c r="T153" i="1"/>
  <c r="C262" s="1"/>
  <c r="C35" i="4" s="1"/>
  <c r="Z153" i="1"/>
  <c r="I262" s="1"/>
  <c r="I35" i="4" s="1"/>
  <c r="AF152" i="1"/>
  <c r="O261" s="1"/>
  <c r="O34" i="4" s="1"/>
  <c r="AD152" i="1"/>
  <c r="M261" s="1"/>
  <c r="M34" i="4" s="1"/>
  <c r="AB152" i="1"/>
  <c r="K261" s="1"/>
  <c r="K34" i="4" s="1"/>
  <c r="Y152" i="1"/>
  <c r="H261" s="1"/>
  <c r="H34" i="4" s="1"/>
  <c r="W152" i="1"/>
  <c r="F261" s="1"/>
  <c r="F34" i="4" s="1"/>
  <c r="U152" i="1"/>
  <c r="D261" s="1"/>
  <c r="D34" i="4" s="1"/>
  <c r="S152" i="1"/>
  <c r="AG151"/>
  <c r="P260" s="1"/>
  <c r="P33" i="4" s="1"/>
  <c r="O34" i="22" s="1"/>
  <c r="AE151" i="1"/>
  <c r="N260" s="1"/>
  <c r="N33" i="4" s="1"/>
  <c r="AC151" i="1"/>
  <c r="L260" s="1"/>
  <c r="L33" i="4" s="1"/>
  <c r="AA151" i="1"/>
  <c r="J260" s="1"/>
  <c r="J33" i="4" s="1"/>
  <c r="X151" i="1"/>
  <c r="G260" s="1"/>
  <c r="G33" i="4" s="1"/>
  <c r="V151" i="1"/>
  <c r="E260" s="1"/>
  <c r="E33" i="4" s="1"/>
  <c r="T151" i="1"/>
  <c r="C260" s="1"/>
  <c r="C33" i="4" s="1"/>
  <c r="Z151" i="1"/>
  <c r="I260" s="1"/>
  <c r="I33" i="4" s="1"/>
  <c r="AF150" i="1"/>
  <c r="O259" s="1"/>
  <c r="O32" i="4" s="1"/>
  <c r="AD150" i="1"/>
  <c r="M259" s="1"/>
  <c r="M32" i="4" s="1"/>
  <c r="AB150" i="1"/>
  <c r="K259" s="1"/>
  <c r="K32" i="4" s="1"/>
  <c r="Y150" i="1"/>
  <c r="H259" s="1"/>
  <c r="H32" i="4" s="1"/>
  <c r="W150" i="1"/>
  <c r="F259" s="1"/>
  <c r="F32" i="4" s="1"/>
  <c r="U150" i="1"/>
  <c r="D259" s="1"/>
  <c r="D32" i="4" s="1"/>
  <c r="S150" i="1"/>
  <c r="B259" s="1"/>
  <c r="B32" i="4" s="1"/>
  <c r="AG149" i="1"/>
  <c r="P258" s="1"/>
  <c r="P31" i="4" s="1"/>
  <c r="O32" i="22" s="1"/>
  <c r="AE149" i="1"/>
  <c r="N258" s="1"/>
  <c r="N31" i="4" s="1"/>
  <c r="AC149" i="1"/>
  <c r="L258" s="1"/>
  <c r="L31" i="4" s="1"/>
  <c r="Z149" i="1"/>
  <c r="I258" s="1"/>
  <c r="I31" i="4" s="1"/>
  <c r="X149" i="1"/>
  <c r="G258" s="1"/>
  <c r="G31" i="4" s="1"/>
  <c r="V149" i="1"/>
  <c r="E258" s="1"/>
  <c r="E31" i="4" s="1"/>
  <c r="T149" i="1"/>
  <c r="C258" s="1"/>
  <c r="C31" i="4" s="1"/>
  <c r="AB149" i="1"/>
  <c r="K258" s="1"/>
  <c r="K31" i="4" s="1"/>
  <c r="AF148" i="1"/>
  <c r="O257" s="1"/>
  <c r="O30" i="4" s="1"/>
  <c r="AD148" i="1"/>
  <c r="M257" s="1"/>
  <c r="M30" i="4" s="1"/>
  <c r="AA148" i="1"/>
  <c r="J257" s="1"/>
  <c r="J30" i="4" s="1"/>
  <c r="Y148" i="1"/>
  <c r="H257" s="1"/>
  <c r="H30" i="4" s="1"/>
  <c r="W148" i="1"/>
  <c r="F257" s="1"/>
  <c r="F30" i="4" s="1"/>
  <c r="U148" i="1"/>
  <c r="D257" s="1"/>
  <c r="D30" i="4" s="1"/>
  <c r="S148" i="1"/>
  <c r="S147"/>
  <c r="U147"/>
  <c r="D256" s="1"/>
  <c r="D29" i="4" s="1"/>
  <c r="W147" i="1"/>
  <c r="F256" s="1"/>
  <c r="F29" i="4" s="1"/>
  <c r="Y147" i="1"/>
  <c r="H256" s="1"/>
  <c r="H29" i="4" s="1"/>
  <c r="AA147" i="1"/>
  <c r="J256" s="1"/>
  <c r="J29" i="4" s="1"/>
  <c r="AC147" i="1"/>
  <c r="L256" s="1"/>
  <c r="L29" i="4" s="1"/>
  <c r="AE147" i="1"/>
  <c r="N256" s="1"/>
  <c r="N29" i="4" s="1"/>
  <c r="AG147" i="1"/>
  <c r="P256" s="1"/>
  <c r="P29" i="4" s="1"/>
  <c r="O30" i="22" s="1"/>
  <c r="J23" i="17"/>
  <c r="J23" i="18"/>
  <c r="J19" i="17"/>
  <c r="J19" i="18"/>
  <c r="J15" i="17"/>
  <c r="J15" i="18"/>
  <c r="H23" i="17"/>
  <c r="H23" i="18"/>
  <c r="H19" i="17"/>
  <c r="H19" i="18"/>
  <c r="H15" i="17"/>
  <c r="H15" i="18"/>
  <c r="F23" i="17"/>
  <c r="F23" i="18"/>
  <c r="F19" i="17"/>
  <c r="F19" i="18"/>
  <c r="F15" i="17"/>
  <c r="F15" i="18"/>
  <c r="D23" i="17"/>
  <c r="D23" i="18"/>
  <c r="D19" i="17"/>
  <c r="D19" i="18"/>
  <c r="D15" i="17"/>
  <c r="D15" i="18"/>
  <c r="I8" i="17"/>
  <c r="I8" i="18"/>
  <c r="S146" i="1"/>
  <c r="U146"/>
  <c r="D255" s="1"/>
  <c r="D28" i="4" s="1"/>
  <c r="W146" i="1"/>
  <c r="F255" s="1"/>
  <c r="F28" i="4" s="1"/>
  <c r="Y146" i="1"/>
  <c r="H255" s="1"/>
  <c r="H28" i="4" s="1"/>
  <c r="AB146" i="1"/>
  <c r="K255" s="1"/>
  <c r="K28" i="4" s="1"/>
  <c r="AD146" i="1"/>
  <c r="M255" s="1"/>
  <c r="M28" i="4" s="1"/>
  <c r="AF146" i="1"/>
  <c r="O255" s="1"/>
  <c r="O28" i="4" s="1"/>
  <c r="AA146" i="1"/>
  <c r="J255" s="1"/>
  <c r="J28" i="4" s="1"/>
  <c r="T145" i="1"/>
  <c r="C254" s="1"/>
  <c r="C27" i="4" s="1"/>
  <c r="V145" i="1"/>
  <c r="E254" s="1"/>
  <c r="E27" i="4" s="1"/>
  <c r="X145" i="1"/>
  <c r="G254" s="1"/>
  <c r="G27" i="4" s="1"/>
  <c r="Z145" i="1"/>
  <c r="I254" s="1"/>
  <c r="I27" i="4" s="1"/>
  <c r="AC145" i="1"/>
  <c r="L254" s="1"/>
  <c r="L27" i="4" s="1"/>
  <c r="AE145" i="1"/>
  <c r="N254" s="1"/>
  <c r="N27" i="4" s="1"/>
  <c r="AG145" i="1"/>
  <c r="P254" s="1"/>
  <c r="P27" i="4" s="1"/>
  <c r="O28" i="22" s="1"/>
  <c r="S144" i="1"/>
  <c r="AG144"/>
  <c r="P253" s="1"/>
  <c r="P26" i="4" s="1"/>
  <c r="O27" i="22" s="1"/>
  <c r="U144" i="1"/>
  <c r="D253" s="1"/>
  <c r="D26" i="4" s="1"/>
  <c r="W144" i="1"/>
  <c r="F253" s="1"/>
  <c r="F26" i="4" s="1"/>
  <c r="Y144" i="1"/>
  <c r="H253" s="1"/>
  <c r="H26" i="4" s="1"/>
  <c r="AB144" i="1"/>
  <c r="K253" s="1"/>
  <c r="K26" i="4" s="1"/>
  <c r="AD144" i="1"/>
  <c r="M253" s="1"/>
  <c r="M26" i="4" s="1"/>
  <c r="AF144" i="1"/>
  <c r="O253" s="1"/>
  <c r="O26" i="4" s="1"/>
  <c r="AA144" i="1"/>
  <c r="J253" s="1"/>
  <c r="J26" i="4" s="1"/>
  <c r="I22" i="17"/>
  <c r="I22" i="18"/>
  <c r="I20" i="17"/>
  <c r="I20" i="18"/>
  <c r="I18" i="17"/>
  <c r="I18" i="18"/>
  <c r="I16" i="17"/>
  <c r="I16" i="18"/>
  <c r="G22" i="17"/>
  <c r="G22" i="18"/>
  <c r="G20" i="17"/>
  <c r="G20" i="18"/>
  <c r="G18" i="17"/>
  <c r="G18" i="18"/>
  <c r="G16" i="17"/>
  <c r="G16" i="18"/>
  <c r="E22" i="17"/>
  <c r="E22" i="18"/>
  <c r="E20" i="17"/>
  <c r="E20" i="18"/>
  <c r="E18" i="17"/>
  <c r="E18" i="18"/>
  <c r="D11" i="17"/>
  <c r="D11" i="18"/>
  <c r="E11" i="17"/>
  <c r="E11" i="18"/>
  <c r="F12" i="17"/>
  <c r="F12" i="18"/>
  <c r="F8" i="17"/>
  <c r="F8" i="18"/>
  <c r="G9" i="17"/>
  <c r="G9" i="18"/>
  <c r="H14" i="17"/>
  <c r="H14" i="18"/>
  <c r="H10" i="17"/>
  <c r="H10" i="18"/>
  <c r="H6" i="17"/>
  <c r="H6" i="18"/>
  <c r="J13" i="17"/>
  <c r="J13" i="18"/>
  <c r="J9" i="17"/>
  <c r="J9" i="18"/>
  <c r="J17"/>
  <c r="AH10" i="1"/>
  <c r="T146"/>
  <c r="C255" s="1"/>
  <c r="C28" i="4" s="1"/>
  <c r="V146" i="1"/>
  <c r="E255" s="1"/>
  <c r="E28" i="4" s="1"/>
  <c r="X146" i="1"/>
  <c r="G255" s="1"/>
  <c r="G28" i="4" s="1"/>
  <c r="Z146" i="1"/>
  <c r="I255" s="1"/>
  <c r="I28" i="4" s="1"/>
  <c r="AC146" i="1"/>
  <c r="L255" s="1"/>
  <c r="L28" i="4" s="1"/>
  <c r="AG146" i="1"/>
  <c r="P255" s="1"/>
  <c r="P28" i="4" s="1"/>
  <c r="O29" i="22" s="1"/>
  <c r="S145" i="1"/>
  <c r="B254" s="1"/>
  <c r="B27" i="4" s="1"/>
  <c r="U145" i="1"/>
  <c r="D254" s="1"/>
  <c r="D27" i="4" s="1"/>
  <c r="W145" i="1"/>
  <c r="F254" s="1"/>
  <c r="F27" i="4" s="1"/>
  <c r="Y145" i="1"/>
  <c r="H254" s="1"/>
  <c r="H27" i="4" s="1"/>
  <c r="AB145" i="1"/>
  <c r="K254" s="1"/>
  <c r="K27" i="4" s="1"/>
  <c r="AF145" i="1"/>
  <c r="O254" s="1"/>
  <c r="O27" i="4" s="1"/>
  <c r="AA145" i="1"/>
  <c r="J254" s="1"/>
  <c r="J27" i="4" s="1"/>
  <c r="T144" i="1"/>
  <c r="C253" s="1"/>
  <c r="C26" i="4" s="1"/>
  <c r="V144" i="1"/>
  <c r="E253" s="1"/>
  <c r="E26" i="4" s="1"/>
  <c r="X144" i="1"/>
  <c r="G253" s="1"/>
  <c r="G26" i="4" s="1"/>
  <c r="Z144" i="1"/>
  <c r="I253" s="1"/>
  <c r="I26" i="4" s="1"/>
  <c r="AE144" i="1"/>
  <c r="N253" s="1"/>
  <c r="N26" i="4" s="1"/>
  <c r="S143" i="1"/>
  <c r="B252" s="1"/>
  <c r="B25" i="4" s="1"/>
  <c r="U143" i="1"/>
  <c r="D252" s="1"/>
  <c r="D25" i="4" s="1"/>
  <c r="W143" i="1"/>
  <c r="F252" s="1"/>
  <c r="F25" i="4" s="1"/>
  <c r="Y143" i="1"/>
  <c r="H252" s="1"/>
  <c r="H25" i="4" s="1"/>
  <c r="AD143" i="1"/>
  <c r="M252" s="1"/>
  <c r="M25" i="4" s="1"/>
  <c r="AA143" i="1"/>
  <c r="J252" s="1"/>
  <c r="J25" i="4" s="1"/>
  <c r="V142" i="1"/>
  <c r="X142"/>
  <c r="G251" s="1"/>
  <c r="G24" i="4" s="1"/>
  <c r="Z142" i="1"/>
  <c r="I251" s="1"/>
  <c r="I24" i="4" s="1"/>
  <c r="AC142" i="1"/>
  <c r="L251" s="1"/>
  <c r="L24" i="4" s="1"/>
  <c r="AG142" i="1"/>
  <c r="P251" s="1"/>
  <c r="P24" i="4" s="1"/>
  <c r="O25" i="22" s="1"/>
  <c r="Y141" i="1"/>
  <c r="H250" s="1"/>
  <c r="H23" i="4" s="1"/>
  <c r="AB141" i="1"/>
  <c r="K250" s="1"/>
  <c r="AD141"/>
  <c r="M250" s="1"/>
  <c r="AF141"/>
  <c r="O250" s="1"/>
  <c r="F242"/>
  <c r="F15" i="4" s="1"/>
  <c r="AL133" i="1"/>
  <c r="BA133" s="1"/>
  <c r="AP133"/>
  <c r="BE133" s="1"/>
  <c r="AT133"/>
  <c r="BI133" s="1"/>
  <c r="N251"/>
  <c r="N24" i="4" s="1"/>
  <c r="J250" i="1"/>
  <c r="J23" i="4" s="1"/>
  <c r="W141" i="1"/>
  <c r="F250" s="1"/>
  <c r="F23" i="4" s="1"/>
  <c r="T143" i="1"/>
  <c r="C252" s="1"/>
  <c r="C25" i="4" s="1"/>
  <c r="AB143" i="1"/>
  <c r="K252" s="1"/>
  <c r="K25" i="4" s="1"/>
  <c r="AC144" i="1"/>
  <c r="L253" s="1"/>
  <c r="L26" i="4" s="1"/>
  <c r="AD145" i="1"/>
  <c r="M254" s="1"/>
  <c r="M27" i="4" s="1"/>
  <c r="AE146" i="1"/>
  <c r="N255" s="1"/>
  <c r="N28" i="4" s="1"/>
  <c r="V143" i="1"/>
  <c r="E252" s="1"/>
  <c r="E25" i="4" s="1"/>
  <c r="Z143" i="1"/>
  <c r="I252" s="1"/>
  <c r="I25" i="4" s="1"/>
  <c r="AC143" i="1"/>
  <c r="L252" s="1"/>
  <c r="L25" i="4" s="1"/>
  <c r="AE143" i="1"/>
  <c r="N252" s="1"/>
  <c r="N25" i="4" s="1"/>
  <c r="P252" i="1"/>
  <c r="P25" i="4" s="1"/>
  <c r="O26" i="22" s="1"/>
  <c r="AG143" i="1"/>
  <c r="Y142"/>
  <c r="H251" s="1"/>
  <c r="H24" i="4" s="1"/>
  <c r="AB142" i="1"/>
  <c r="K251" s="1"/>
  <c r="K24" i="4" s="1"/>
  <c r="AD142" i="1"/>
  <c r="M251" s="1"/>
  <c r="M24" i="4" s="1"/>
  <c r="AF142" i="1"/>
  <c r="O251" s="1"/>
  <c r="O24" i="4" s="1"/>
  <c r="V141" i="1"/>
  <c r="E250" s="1"/>
  <c r="X141"/>
  <c r="G250" s="1"/>
  <c r="Z141"/>
  <c r="I250" s="1"/>
  <c r="AC141"/>
  <c r="L250" s="1"/>
  <c r="L23" i="4" s="1"/>
  <c r="P250" i="1"/>
  <c r="P23" i="4" s="1"/>
  <c r="O24" i="22" s="1"/>
  <c r="AG141" i="1"/>
  <c r="J251"/>
  <c r="J24" i="4" s="1"/>
  <c r="N250" i="1"/>
  <c r="N23" i="4" s="1"/>
  <c r="W142" i="1"/>
  <c r="F251" s="1"/>
  <c r="F24" i="4" s="1"/>
  <c r="X143" i="1"/>
  <c r="G252" s="1"/>
  <c r="G25" i="4" s="1"/>
  <c r="AF143" i="1"/>
  <c r="O252" s="1"/>
  <c r="O25" i="4" s="1"/>
  <c r="T139" i="1"/>
  <c r="U139"/>
  <c r="D248" s="1"/>
  <c r="D21" i="4" s="1"/>
  <c r="C247" i="1"/>
  <c r="C20" i="4" s="1"/>
  <c r="S138" i="1"/>
  <c r="C249"/>
  <c r="C22" i="4" s="1"/>
  <c r="S140" i="1"/>
  <c r="P240"/>
  <c r="P13" i="4" s="1"/>
  <c r="O14" i="22" s="1"/>
  <c r="U137" i="1"/>
  <c r="U135"/>
  <c r="C245"/>
  <c r="C18" i="4" s="1"/>
  <c r="T134" i="1"/>
  <c r="W132"/>
  <c r="F241" s="1"/>
  <c r="F14" i="4" s="1"/>
  <c r="Y132" i="1"/>
  <c r="H241" s="1"/>
  <c r="H14" i="4" s="1"/>
  <c r="AA132" i="1"/>
  <c r="J241" s="1"/>
  <c r="J14" i="4" s="1"/>
  <c r="AC132" i="1"/>
  <c r="L241" s="1"/>
  <c r="L14" i="4" s="1"/>
  <c r="AE132" i="1"/>
  <c r="N241" s="1"/>
  <c r="N14" i="4" s="1"/>
  <c r="W131" i="1"/>
  <c r="F240" s="1"/>
  <c r="F13" i="4" s="1"/>
  <c r="Y131" i="1"/>
  <c r="H240" s="1"/>
  <c r="H13" i="4" s="1"/>
  <c r="AA131" i="1"/>
  <c r="J240" s="1"/>
  <c r="J13" i="4" s="1"/>
  <c r="AC131" i="1"/>
  <c r="L240" s="1"/>
  <c r="L13" i="4" s="1"/>
  <c r="AE131" i="1"/>
  <c r="N240" s="1"/>
  <c r="N13" i="4" s="1"/>
  <c r="AG131" i="1"/>
  <c r="W130"/>
  <c r="F239" s="1"/>
  <c r="F12" i="4" s="1"/>
  <c r="Y130" i="1"/>
  <c r="H239" s="1"/>
  <c r="H12" i="4" s="1"/>
  <c r="AA130" i="1"/>
  <c r="J239" s="1"/>
  <c r="J12" i="4" s="1"/>
  <c r="AC130" i="1"/>
  <c r="L239" s="1"/>
  <c r="L12" i="4" s="1"/>
  <c r="AE130" i="1"/>
  <c r="N239" s="1"/>
  <c r="N12" i="4" s="1"/>
  <c r="W129" i="1"/>
  <c r="F238" s="1"/>
  <c r="Y129"/>
  <c r="H238" s="1"/>
  <c r="AA129"/>
  <c r="J238" s="1"/>
  <c r="AC129"/>
  <c r="L238" s="1"/>
  <c r="AE129"/>
  <c r="N238" s="1"/>
  <c r="AG129"/>
  <c r="P238" s="1"/>
  <c r="T130"/>
  <c r="C239" s="1"/>
  <c r="C12" i="4" s="1"/>
  <c r="U128" i="1"/>
  <c r="D237" s="1"/>
  <c r="D10" i="4" s="1"/>
  <c r="C11" i="17" s="1"/>
  <c r="D240" i="1"/>
  <c r="D13" i="4" s="1"/>
  <c r="C14" i="8" s="1"/>
  <c r="U130" i="1"/>
  <c r="D239" s="1"/>
  <c r="D12" i="4" s="1"/>
  <c r="C13" i="16" s="1"/>
  <c r="U129" i="1"/>
  <c r="D238" s="1"/>
  <c r="D11" i="4" s="1"/>
  <c r="C12" i="10" s="1"/>
  <c r="S131" i="1"/>
  <c r="B240" s="1"/>
  <c r="B13" i="4" s="1"/>
  <c r="S129" i="1"/>
  <c r="AO124"/>
  <c r="BD124" s="1"/>
  <c r="AJ124"/>
  <c r="AY124" s="1"/>
  <c r="AR124"/>
  <c r="BG124" s="1"/>
  <c r="AI124"/>
  <c r="AX124" s="1"/>
  <c r="AU124"/>
  <c r="BJ124" s="1"/>
  <c r="AL124"/>
  <c r="BA124" s="1"/>
  <c r="AT124"/>
  <c r="BI124" s="1"/>
  <c r="AT127"/>
  <c r="BI127" s="1"/>
  <c r="AP127"/>
  <c r="BE127" s="1"/>
  <c r="AL127"/>
  <c r="BA127" s="1"/>
  <c r="AQ127"/>
  <c r="BF127" s="1"/>
  <c r="AI127"/>
  <c r="AX127" s="1"/>
  <c r="S128"/>
  <c r="AO128" s="1"/>
  <c r="BD128" s="1"/>
  <c r="C10" i="13"/>
  <c r="C10" i="21"/>
  <c r="C10" i="16"/>
  <c r="C10" i="20"/>
  <c r="C10" i="10"/>
  <c r="C10" i="17"/>
  <c r="C10" i="11"/>
  <c r="C10" i="18"/>
  <c r="C10" i="22"/>
  <c r="C10" i="12"/>
  <c r="C10" i="8"/>
  <c r="C10" i="19"/>
  <c r="C10" i="9"/>
  <c r="C15" i="11"/>
  <c r="C15" i="9"/>
  <c r="C15" i="17"/>
  <c r="C15" i="12"/>
  <c r="C15" i="16"/>
  <c r="C15" i="13"/>
  <c r="C15" i="22"/>
  <c r="C15" i="10"/>
  <c r="C15" i="8"/>
  <c r="C15" i="20"/>
  <c r="C15" i="21"/>
  <c r="C15" i="18"/>
  <c r="C15" i="19"/>
  <c r="C12" i="8"/>
  <c r="C12" i="18"/>
  <c r="C12" i="19"/>
  <c r="B14" i="10"/>
  <c r="B14" i="21"/>
  <c r="B14" i="12"/>
  <c r="B14" i="9"/>
  <c r="B14" i="16"/>
  <c r="B14" i="20"/>
  <c r="B14" i="19"/>
  <c r="B14" i="17"/>
  <c r="B14" i="18"/>
  <c r="B14" i="11"/>
  <c r="B14" i="8"/>
  <c r="B14" i="13"/>
  <c r="B14" i="22"/>
  <c r="B15" i="13"/>
  <c r="B15" i="22"/>
  <c r="B15" i="11"/>
  <c r="B15" i="9"/>
  <c r="B15" i="17"/>
  <c r="B15" i="18"/>
  <c r="B15" i="16"/>
  <c r="B15" i="19"/>
  <c r="B15" i="20"/>
  <c r="B15" i="10"/>
  <c r="B15" i="8"/>
  <c r="B15" i="21"/>
  <c r="B15" i="12"/>
  <c r="B239" i="1"/>
  <c r="B12" i="4" s="1"/>
  <c r="B237" i="1"/>
  <c r="B10" i="4" s="1"/>
  <c r="B10" i="22"/>
  <c r="B10" i="17"/>
  <c r="B10" i="10"/>
  <c r="B10" i="20"/>
  <c r="B10" i="16"/>
  <c r="B10" i="11"/>
  <c r="B10" i="19"/>
  <c r="B10" i="8"/>
  <c r="B10" i="21"/>
  <c r="B10" i="13"/>
  <c r="B10" i="12"/>
  <c r="B10" i="18"/>
  <c r="B10" i="9"/>
  <c r="D10" i="19"/>
  <c r="D10" i="17"/>
  <c r="D10" i="11"/>
  <c r="D10" i="18"/>
  <c r="D10" i="16"/>
  <c r="D10" i="8"/>
  <c r="D10" i="12"/>
  <c r="D10" i="20"/>
  <c r="D10" i="9"/>
  <c r="D10" i="22"/>
  <c r="D10" i="21"/>
  <c r="D10" i="10"/>
  <c r="A10" i="12"/>
  <c r="A10" i="18"/>
  <c r="A10" i="22"/>
  <c r="A10" i="9"/>
  <c r="A10" i="17"/>
  <c r="A10" i="21"/>
  <c r="A10" i="10"/>
  <c r="A10" i="16"/>
  <c r="A10" i="20"/>
  <c r="A10" i="11"/>
  <c r="A10" i="8"/>
  <c r="A10" i="19"/>
  <c r="A10" i="13"/>
  <c r="C14" i="10"/>
  <c r="C14" i="12"/>
  <c r="C14" i="17"/>
  <c r="C14" i="11"/>
  <c r="C14" i="20"/>
  <c r="C14" i="16"/>
  <c r="C14" i="22"/>
  <c r="B12"/>
  <c r="B12" i="19"/>
  <c r="B12" i="10"/>
  <c r="B12" i="20"/>
  <c r="B12" i="18"/>
  <c r="B12" i="11"/>
  <c r="B12" i="17"/>
  <c r="B12" i="16"/>
  <c r="B12" i="12"/>
  <c r="B12" i="13"/>
  <c r="B12" i="8"/>
  <c r="B12" i="21"/>
  <c r="B12" i="9"/>
  <c r="AJ129" i="1"/>
  <c r="AY129" s="1"/>
  <c r="E7" i="18"/>
  <c r="E7" i="19"/>
  <c r="E7" i="21"/>
  <c r="E7" i="11"/>
  <c r="E7" i="9"/>
  <c r="E7" i="16"/>
  <c r="E7" i="17"/>
  <c r="E7" i="22"/>
  <c r="E7" i="20"/>
  <c r="E7" i="10"/>
  <c r="E7" i="8"/>
  <c r="C11" i="9"/>
  <c r="B11" i="10"/>
  <c r="B11" i="19"/>
  <c r="B11" i="21"/>
  <c r="B11" i="9"/>
  <c r="B11" i="16"/>
  <c r="B11" i="12"/>
  <c r="B11" i="22"/>
  <c r="B11" i="13"/>
  <c r="B11" i="17"/>
  <c r="B11" i="11"/>
  <c r="B11" i="8"/>
  <c r="B11" i="18"/>
  <c r="B11" i="20"/>
  <c r="S132" i="1"/>
  <c r="S108"/>
  <c r="T126"/>
  <c r="AS126" s="1"/>
  <c r="BH126" s="1"/>
  <c r="D9" i="17"/>
  <c r="D9" i="20"/>
  <c r="D9" i="18"/>
  <c r="D9" i="10"/>
  <c r="D9" i="8"/>
  <c r="D9" i="12"/>
  <c r="D9" i="19"/>
  <c r="D9" i="22"/>
  <c r="D9" i="21"/>
  <c r="D9" i="11"/>
  <c r="D9" i="9"/>
  <c r="D9" i="16"/>
  <c r="C9" i="17"/>
  <c r="C9" i="21"/>
  <c r="C9" i="19"/>
  <c r="C9" i="22"/>
  <c r="C9" i="11"/>
  <c r="C9" i="9"/>
  <c r="C9" i="12"/>
  <c r="C9" i="18"/>
  <c r="C9" i="13"/>
  <c r="C9" i="20"/>
  <c r="C9" i="10"/>
  <c r="C9" i="8"/>
  <c r="C9" i="16"/>
  <c r="E8" i="9"/>
  <c r="E8" i="21"/>
  <c r="E8" i="10"/>
  <c r="E8" i="16"/>
  <c r="E8" i="20"/>
  <c r="E8" i="11"/>
  <c r="E8" i="19"/>
  <c r="E8" i="22"/>
  <c r="E8" i="8"/>
  <c r="E8" i="17"/>
  <c r="E8" i="18"/>
  <c r="C7" i="21"/>
  <c r="C7" i="13"/>
  <c r="C7" i="12"/>
  <c r="C7" i="17"/>
  <c r="C7" i="20"/>
  <c r="C7" i="16"/>
  <c r="C7" i="18"/>
  <c r="C7" i="22"/>
  <c r="C7" i="9"/>
  <c r="C7" i="8"/>
  <c r="C7" i="19"/>
  <c r="C7" i="10"/>
  <c r="C7" i="11"/>
  <c r="D5" i="4"/>
  <c r="C6" i="20" s="1"/>
  <c r="C232" i="1"/>
  <c r="C5" i="4" s="1"/>
  <c r="AO126" i="1"/>
  <c r="BD126" s="1"/>
  <c r="C8" i="17"/>
  <c r="C8" i="19"/>
  <c r="C8" i="21"/>
  <c r="C8" i="13"/>
  <c r="C8" i="20"/>
  <c r="C8" i="16"/>
  <c r="C8" i="10"/>
  <c r="C8" i="8"/>
  <c r="C8" i="22"/>
  <c r="C8" i="18"/>
  <c r="C8" i="12"/>
  <c r="C8" i="11"/>
  <c r="C8" i="9"/>
  <c r="S125" i="1"/>
  <c r="AJ125" s="1"/>
  <c r="AY125" s="1"/>
  <c r="B7" i="19"/>
  <c r="B7" i="9"/>
  <c r="B7" i="20"/>
  <c r="B7" i="11"/>
  <c r="B7" i="22"/>
  <c r="B7" i="8"/>
  <c r="B7" i="12"/>
  <c r="B7" i="17"/>
  <c r="B7" i="18"/>
  <c r="B7" i="16"/>
  <c r="B7" i="21"/>
  <c r="B7" i="13"/>
  <c r="B7" i="10"/>
  <c r="S123" i="1"/>
  <c r="AU123" s="1"/>
  <c r="BJ123" s="1"/>
  <c r="E9" i="17"/>
  <c r="E9" i="22"/>
  <c r="E9" i="20"/>
  <c r="E9" i="10"/>
  <c r="E9" i="8"/>
  <c r="E9" i="18"/>
  <c r="E9" i="19"/>
  <c r="E9" i="21"/>
  <c r="E9" i="11"/>
  <c r="E9" i="9"/>
  <c r="E9" i="16"/>
  <c r="A9" i="21"/>
  <c r="A9" i="22"/>
  <c r="A9" i="20"/>
  <c r="A9" i="19"/>
  <c r="A9" i="11"/>
  <c r="A9" i="8"/>
  <c r="A9" i="12"/>
  <c r="A9" i="17"/>
  <c r="A9" i="18"/>
  <c r="A9" i="13"/>
  <c r="A9" i="9"/>
  <c r="A9" i="16"/>
  <c r="A9" i="10"/>
  <c r="D8" i="11"/>
  <c r="D8" i="18"/>
  <c r="D8" i="22"/>
  <c r="D8" i="10"/>
  <c r="D8" i="16"/>
  <c r="D8" i="21"/>
  <c r="D8" i="9"/>
  <c r="D8" i="19"/>
  <c r="D8" i="12"/>
  <c r="D8" i="8"/>
  <c r="D8" i="17"/>
  <c r="D8" i="20"/>
  <c r="B8" i="17"/>
  <c r="B8" i="22"/>
  <c r="B8" i="19"/>
  <c r="B8" i="21"/>
  <c r="B8" i="11"/>
  <c r="B8" i="8"/>
  <c r="B8" i="10"/>
  <c r="B8" i="18"/>
  <c r="B8" i="13"/>
  <c r="B8" i="20"/>
  <c r="B8" i="12"/>
  <c r="B8" i="9"/>
  <c r="B8" i="16"/>
  <c r="A7"/>
  <c r="A7" i="8"/>
  <c r="A7" i="13"/>
  <c r="A7" i="18"/>
  <c r="A7" i="11"/>
  <c r="A7" i="19"/>
  <c r="A7" i="20"/>
  <c r="A7" i="10"/>
  <c r="A7" i="21"/>
  <c r="A7" i="22"/>
  <c r="A7" i="12"/>
  <c r="A7" i="9"/>
  <c r="A7" i="17"/>
  <c r="D7" i="10"/>
  <c r="D7" i="22"/>
  <c r="D7" i="16"/>
  <c r="D7" i="17"/>
  <c r="D7" i="18"/>
  <c r="D7" i="12"/>
  <c r="D7" i="11"/>
  <c r="D7" i="19"/>
  <c r="D7" i="21"/>
  <c r="D7" i="8"/>
  <c r="D7" i="20"/>
  <c r="D7" i="9"/>
  <c r="H116" i="1"/>
  <c r="M116" s="1"/>
  <c r="I5" i="2"/>
  <c r="E6" i="17"/>
  <c r="E6" i="21"/>
  <c r="E6" i="8"/>
  <c r="E6" i="18"/>
  <c r="E6" i="22"/>
  <c r="E6" i="19"/>
  <c r="E6" i="10"/>
  <c r="E6" i="9"/>
  <c r="E6" i="11"/>
  <c r="E6" i="16"/>
  <c r="E6" i="20"/>
  <c r="B232" i="1"/>
  <c r="B25" i="16"/>
  <c r="B25" i="9"/>
  <c r="B25" i="11"/>
  <c r="B25" i="20"/>
  <c r="B25" i="22"/>
  <c r="B25" i="19"/>
  <c r="A24" i="8"/>
  <c r="A24" i="11"/>
  <c r="A24" i="13"/>
  <c r="B24" i="9"/>
  <c r="B24" i="11"/>
  <c r="B24" i="8"/>
  <c r="B24" i="21"/>
  <c r="B24" i="17"/>
  <c r="B24" i="20"/>
  <c r="C11" i="22" l="1"/>
  <c r="AV131" i="1"/>
  <c r="BK131" s="1"/>
  <c r="C13" i="10"/>
  <c r="A18" i="12"/>
  <c r="A18" i="13"/>
  <c r="A18" i="20"/>
  <c r="A18" i="18"/>
  <c r="E10" i="22"/>
  <c r="E10" i="17"/>
  <c r="E10" i="20"/>
  <c r="E10" i="8"/>
  <c r="E10" i="9"/>
  <c r="E10" i="11"/>
  <c r="E10" i="18"/>
  <c r="E10" i="21"/>
  <c r="E10" i="16"/>
  <c r="E10" i="10"/>
  <c r="E10" i="19"/>
  <c r="G18"/>
  <c r="G18" i="9"/>
  <c r="H12" i="20"/>
  <c r="H12" i="8"/>
  <c r="H12" i="18"/>
  <c r="H12" i="16"/>
  <c r="H14" i="21"/>
  <c r="H14" i="16"/>
  <c r="H14" i="19"/>
  <c r="H14" i="22"/>
  <c r="C6" i="9"/>
  <c r="C11" i="19"/>
  <c r="AO129" i="1"/>
  <c r="BD129" s="1"/>
  <c r="C13" i="18"/>
  <c r="AU130" i="1"/>
  <c r="BJ130" s="1"/>
  <c r="AP129"/>
  <c r="BE129" s="1"/>
  <c r="G17" i="20"/>
  <c r="G17" i="8"/>
  <c r="G17" i="16"/>
  <c r="E18" i="11"/>
  <c r="E18" i="21"/>
  <c r="E18" i="10"/>
  <c r="E18" i="16"/>
  <c r="D12" i="22"/>
  <c r="D12" i="11"/>
  <c r="D12" i="17"/>
  <c r="D12" i="20"/>
  <c r="D12" i="16"/>
  <c r="D12" i="19"/>
  <c r="D12" i="12"/>
  <c r="D12" i="18"/>
  <c r="D12" i="21"/>
  <c r="D14" i="22"/>
  <c r="D14" i="17"/>
  <c r="D14" i="20"/>
  <c r="D14" i="11"/>
  <c r="D14" i="18"/>
  <c r="D14" i="21"/>
  <c r="D14" i="16"/>
  <c r="D14" i="19"/>
  <c r="AI123" i="1"/>
  <c r="AX123" s="1"/>
  <c r="AL125"/>
  <c r="BA125" s="1"/>
  <c r="A17" i="20"/>
  <c r="A17" i="11"/>
  <c r="A17" i="19"/>
  <c r="AI133" i="1"/>
  <c r="AX133" s="1"/>
  <c r="AN127"/>
  <c r="BC127" s="1"/>
  <c r="G22" i="8"/>
  <c r="G22" i="20"/>
  <c r="A25" i="10"/>
  <c r="A25" i="21"/>
  <c r="A25" i="12"/>
  <c r="C23" i="8"/>
  <c r="C23" i="10"/>
  <c r="C23" i="22"/>
  <c r="C23" i="17"/>
  <c r="C23" i="19"/>
  <c r="AV127" i="1"/>
  <c r="BK127" s="1"/>
  <c r="AN133"/>
  <c r="BC133" s="1"/>
  <c r="C6" i="13"/>
  <c r="C6" i="22"/>
  <c r="AK125" i="1"/>
  <c r="AZ125" s="1"/>
  <c r="AK131"/>
  <c r="AZ131" s="1"/>
  <c r="AR131"/>
  <c r="BG131" s="1"/>
  <c r="C14" i="21"/>
  <c r="C14" i="19"/>
  <c r="C14" i="9"/>
  <c r="C14" i="18"/>
  <c r="C14" i="13"/>
  <c r="AM130" i="1"/>
  <c r="BB130" s="1"/>
  <c r="C12" i="21"/>
  <c r="C12" i="9"/>
  <c r="C12" i="13"/>
  <c r="AJ131" i="1"/>
  <c r="AY131" s="1"/>
  <c r="A17" i="10"/>
  <c r="A17" i="13"/>
  <c r="A17" i="22"/>
  <c r="A17" i="9"/>
  <c r="A17" i="8"/>
  <c r="A17" i="12"/>
  <c r="C6" i="8"/>
  <c r="C6" i="19"/>
  <c r="C6" i="18"/>
  <c r="AS123" i="1"/>
  <c r="BH123" s="1"/>
  <c r="AP123"/>
  <c r="BE123" s="1"/>
  <c r="AK126"/>
  <c r="AZ126" s="1"/>
  <c r="B16" i="13"/>
  <c r="B16" i="19"/>
  <c r="B16" i="20"/>
  <c r="B16" i="22"/>
  <c r="B16" i="11"/>
  <c r="B16" i="12"/>
  <c r="B16" i="9"/>
  <c r="B16" i="16"/>
  <c r="B16" i="10"/>
  <c r="B16" i="8"/>
  <c r="B16" i="21"/>
  <c r="B16" i="17"/>
  <c r="B16" i="18"/>
  <c r="G10" i="9"/>
  <c r="G10" i="17"/>
  <c r="G10" i="16"/>
  <c r="G10" i="21"/>
  <c r="G10" i="18"/>
  <c r="G10" i="22"/>
  <c r="G10" i="20"/>
  <c r="G10" i="19"/>
  <c r="G10" i="8"/>
  <c r="D15" i="20"/>
  <c r="D15" i="19"/>
  <c r="D15" i="22"/>
  <c r="D15" i="12"/>
  <c r="D15" i="9"/>
  <c r="D15" i="8"/>
  <c r="D15" i="10"/>
  <c r="D15" i="16"/>
  <c r="D15" i="21"/>
  <c r="D15" i="11"/>
  <c r="G19" i="17"/>
  <c r="G19" i="18"/>
  <c r="G19" i="19"/>
  <c r="G19" i="22"/>
  <c r="G19" i="9"/>
  <c r="G19" i="8"/>
  <c r="G19" i="16"/>
  <c r="G19" i="20"/>
  <c r="E17" i="17"/>
  <c r="E17" i="18"/>
  <c r="E17" i="21"/>
  <c r="E17" i="11"/>
  <c r="E17" i="10"/>
  <c r="E17" i="22"/>
  <c r="E17" i="8"/>
  <c r="E17" i="19"/>
  <c r="E17" i="20"/>
  <c r="E17" i="9"/>
  <c r="E17" i="16"/>
  <c r="A16" i="17"/>
  <c r="A16" i="10"/>
  <c r="A16" i="9"/>
  <c r="A16" i="8"/>
  <c r="A16" i="20"/>
  <c r="A16" i="19"/>
  <c r="A16" i="22"/>
  <c r="A16" i="11"/>
  <c r="A16" i="16"/>
  <c r="A16" i="13"/>
  <c r="A16" i="12"/>
  <c r="A16" i="18"/>
  <c r="A16" i="21"/>
  <c r="AS125" i="1"/>
  <c r="BH125" s="1"/>
  <c r="AT125"/>
  <c r="BI125" s="1"/>
  <c r="C13" i="17"/>
  <c r="AJ130" i="1"/>
  <c r="AY130" s="1"/>
  <c r="AQ130"/>
  <c r="BF130" s="1"/>
  <c r="F10" i="17"/>
  <c r="F10" i="18"/>
  <c r="F10" i="21"/>
  <c r="F10" i="22"/>
  <c r="F10" i="10"/>
  <c r="F10" i="9"/>
  <c r="F10" i="8"/>
  <c r="F10" i="16"/>
  <c r="H10" i="20"/>
  <c r="H10" i="8"/>
  <c r="H10" i="19"/>
  <c r="H10" i="21"/>
  <c r="H10" i="22"/>
  <c r="H10" i="16"/>
  <c r="D13" i="17"/>
  <c r="D13" i="20"/>
  <c r="D13" i="22"/>
  <c r="D13" i="12"/>
  <c r="D13" i="11"/>
  <c r="D13" i="18"/>
  <c r="D13" i="21"/>
  <c r="D13" i="8"/>
  <c r="D13" i="16"/>
  <c r="D13" i="19"/>
  <c r="D13" i="10"/>
  <c r="D13" i="9"/>
  <c r="AS133" i="1"/>
  <c r="BH133" s="1"/>
  <c r="AO133"/>
  <c r="BD133" s="1"/>
  <c r="AJ133"/>
  <c r="AY133" s="1"/>
  <c r="AU133"/>
  <c r="BJ133" s="1"/>
  <c r="AQ133"/>
  <c r="BF133" s="1"/>
  <c r="AM133"/>
  <c r="BB133" s="1"/>
  <c r="AK133"/>
  <c r="AZ133" s="1"/>
  <c r="E21" i="17"/>
  <c r="E21" i="18"/>
  <c r="E21" i="21"/>
  <c r="E21" i="11"/>
  <c r="E21" i="10"/>
  <c r="E21" i="22"/>
  <c r="E21" i="8"/>
  <c r="E21" i="19"/>
  <c r="E21" i="20"/>
  <c r="E21" i="9"/>
  <c r="E21" i="16"/>
  <c r="E19" i="17"/>
  <c r="E19" i="21"/>
  <c r="E19" i="11"/>
  <c r="E19" i="10"/>
  <c r="E19" i="19"/>
  <c r="E19" i="20"/>
  <c r="E19" i="9"/>
  <c r="E19" i="18"/>
  <c r="E19" i="22"/>
  <c r="E19" i="8"/>
  <c r="E19" i="16"/>
  <c r="G16" i="20"/>
  <c r="G16" i="19"/>
  <c r="G16" i="21"/>
  <c r="G16" i="22"/>
  <c r="G16" i="9"/>
  <c r="G16" i="8"/>
  <c r="G16" i="16"/>
  <c r="AV133" i="1"/>
  <c r="BK133" s="1"/>
  <c r="AL126"/>
  <c r="BA126" s="1"/>
  <c r="AR126"/>
  <c r="BG126" s="1"/>
  <c r="B13" i="8"/>
  <c r="B13" i="13"/>
  <c r="B13" i="21"/>
  <c r="B13" i="22"/>
  <c r="AL136" i="1"/>
  <c r="BA136" s="1"/>
  <c r="AP136"/>
  <c r="BE136" s="1"/>
  <c r="AT136"/>
  <c r="BI136" s="1"/>
  <c r="B245"/>
  <c r="B18" i="4" s="1"/>
  <c r="AK136" i="1"/>
  <c r="AZ136" s="1"/>
  <c r="AO136"/>
  <c r="BD136" s="1"/>
  <c r="AS136"/>
  <c r="BH136" s="1"/>
  <c r="AJ136"/>
  <c r="AY136" s="1"/>
  <c r="AN136"/>
  <c r="BC136" s="1"/>
  <c r="AR136"/>
  <c r="BG136" s="1"/>
  <c r="AV136"/>
  <c r="BK136" s="1"/>
  <c r="AI136"/>
  <c r="AX136" s="1"/>
  <c r="AM136"/>
  <c r="BB136" s="1"/>
  <c r="AQ136"/>
  <c r="BF136" s="1"/>
  <c r="AU136"/>
  <c r="BJ136" s="1"/>
  <c r="AO125"/>
  <c r="BD125" s="1"/>
  <c r="B234"/>
  <c r="B7" i="4" s="1"/>
  <c r="AP125" i="1"/>
  <c r="BE125" s="1"/>
  <c r="AP128"/>
  <c r="BE128" s="1"/>
  <c r="C12" i="22"/>
  <c r="C12" i="16"/>
  <c r="C12" i="20"/>
  <c r="C12" i="11"/>
  <c r="C12" i="17"/>
  <c r="C12" i="12"/>
  <c r="AI129" i="1"/>
  <c r="AX129" s="1"/>
  <c r="B20" i="18"/>
  <c r="B20" i="12"/>
  <c r="B20" i="9"/>
  <c r="B20" i="17"/>
  <c r="B20" i="20"/>
  <c r="B20" i="10"/>
  <c r="B20" i="13"/>
  <c r="B20" i="21"/>
  <c r="B20" i="11"/>
  <c r="B20" i="16"/>
  <c r="B20" i="19"/>
  <c r="B20" i="22"/>
  <c r="B20" i="8"/>
  <c r="C27" i="18"/>
  <c r="C25" i="17"/>
  <c r="C25" i="12"/>
  <c r="C25" i="8"/>
  <c r="C25" i="20"/>
  <c r="C25" i="21"/>
  <c r="C25" i="11"/>
  <c r="C25" i="9"/>
  <c r="K23" i="20"/>
  <c r="K23" i="18"/>
  <c r="K23" i="21"/>
  <c r="K23" i="19"/>
  <c r="K23" i="22"/>
  <c r="G23" i="17"/>
  <c r="G23" i="18"/>
  <c r="G23" i="19"/>
  <c r="G23" i="20"/>
  <c r="G23" i="9"/>
  <c r="G23" i="8"/>
  <c r="G23" i="16"/>
  <c r="G23" i="21"/>
  <c r="G23" i="22"/>
  <c r="K22" i="18"/>
  <c r="K22" i="19"/>
  <c r="K22" i="20"/>
  <c r="K22" i="21"/>
  <c r="K22" i="22"/>
  <c r="E22" i="19"/>
  <c r="E22" i="20"/>
  <c r="E22" i="21"/>
  <c r="E22" i="22"/>
  <c r="E22" i="11"/>
  <c r="E22" i="10"/>
  <c r="E22" i="8"/>
  <c r="E22" i="16"/>
  <c r="E22" i="9"/>
  <c r="C6" i="16"/>
  <c r="C6" i="10"/>
  <c r="C6" i="17"/>
  <c r="C6" i="12"/>
  <c r="C6" i="11"/>
  <c r="C6" i="21"/>
  <c r="AM123" i="1"/>
  <c r="BB123" s="1"/>
  <c r="AT123"/>
  <c r="BI123" s="1"/>
  <c r="AL123"/>
  <c r="BA123" s="1"/>
  <c r="AQ123"/>
  <c r="BF123" s="1"/>
  <c r="AT126"/>
  <c r="BI126" s="1"/>
  <c r="AQ126"/>
  <c r="BF126" s="1"/>
  <c r="C235"/>
  <c r="C8" i="4" s="1"/>
  <c r="AJ126" i="1"/>
  <c r="AY126" s="1"/>
  <c r="C11" i="10"/>
  <c r="C11" i="20"/>
  <c r="C11" i="13"/>
  <c r="AR129" i="1"/>
  <c r="BG129" s="1"/>
  <c r="AV129"/>
  <c r="BK129" s="1"/>
  <c r="AK129"/>
  <c r="AZ129" s="1"/>
  <c r="AS129"/>
  <c r="BH129" s="1"/>
  <c r="AO131"/>
  <c r="BD131" s="1"/>
  <c r="AT131"/>
  <c r="BI131" s="1"/>
  <c r="AN131"/>
  <c r="BC131" s="1"/>
  <c r="B13" i="20"/>
  <c r="B13" i="16"/>
  <c r="B13" i="10"/>
  <c r="B13" i="11"/>
  <c r="C13"/>
  <c r="C13" i="22"/>
  <c r="C13" i="19"/>
  <c r="AT128" i="1"/>
  <c r="BI128" s="1"/>
  <c r="AL128"/>
  <c r="BA128" s="1"/>
  <c r="AS128"/>
  <c r="BH128" s="1"/>
  <c r="AK128"/>
  <c r="AZ128" s="1"/>
  <c r="AI130"/>
  <c r="AX130" s="1"/>
  <c r="AS130"/>
  <c r="BH130" s="1"/>
  <c r="AO130"/>
  <c r="BD130" s="1"/>
  <c r="AI128"/>
  <c r="AX128" s="1"/>
  <c r="BL127"/>
  <c r="BL124"/>
  <c r="B18" i="18"/>
  <c r="B18" i="12"/>
  <c r="B18" i="9"/>
  <c r="B18" i="17"/>
  <c r="B18" i="20"/>
  <c r="B18" i="10"/>
  <c r="B18" i="13"/>
  <c r="B18" i="21"/>
  <c r="B18" i="11"/>
  <c r="B18" i="16"/>
  <c r="B18" i="19"/>
  <c r="B18" i="22"/>
  <c r="B18" i="8"/>
  <c r="M23" i="20"/>
  <c r="M23" i="22"/>
  <c r="M23" i="21"/>
  <c r="I23" i="17"/>
  <c r="I23" i="18"/>
  <c r="I23" i="21"/>
  <c r="I23" i="22"/>
  <c r="I23" i="19"/>
  <c r="I23" i="20"/>
  <c r="I23" i="16"/>
  <c r="E23" i="17"/>
  <c r="E23" i="18"/>
  <c r="E23" i="9"/>
  <c r="E23" i="19"/>
  <c r="E23" i="20"/>
  <c r="E23" i="21"/>
  <c r="E23" i="22"/>
  <c r="E23" i="11"/>
  <c r="E23" i="10"/>
  <c r="E23" i="8"/>
  <c r="E23" i="16"/>
  <c r="M22" i="20"/>
  <c r="M22" i="21"/>
  <c r="M22" i="22"/>
  <c r="I22" i="19"/>
  <c r="I22" i="20"/>
  <c r="I22" i="16"/>
  <c r="I22" i="21"/>
  <c r="I22" i="22"/>
  <c r="BL133" i="1"/>
  <c r="AT142"/>
  <c r="BI142" s="1"/>
  <c r="N11" i="4"/>
  <c r="N333" i="1"/>
  <c r="J11" i="4"/>
  <c r="J333" i="1"/>
  <c r="F11" i="4"/>
  <c r="F333" i="1"/>
  <c r="N26" i="21"/>
  <c r="N26" i="22"/>
  <c r="E25" i="17"/>
  <c r="E25" i="19"/>
  <c r="E27" i="18"/>
  <c r="E25" i="21"/>
  <c r="E25" i="22"/>
  <c r="E25" i="20"/>
  <c r="E25" i="11"/>
  <c r="E25" i="10"/>
  <c r="E25" i="9"/>
  <c r="E25" i="8"/>
  <c r="E25" i="16"/>
  <c r="M29" i="20"/>
  <c r="M29" i="22"/>
  <c r="M29" i="21"/>
  <c r="P11" i="4"/>
  <c r="O12" i="22" s="1"/>
  <c r="P333" i="1"/>
  <c r="L11" i="4"/>
  <c r="L333" i="1"/>
  <c r="H11" i="4"/>
  <c r="H333" i="1"/>
  <c r="K27" i="20"/>
  <c r="K27" i="22"/>
  <c r="K27" i="19"/>
  <c r="K29" i="18"/>
  <c r="K27" i="21"/>
  <c r="M14" i="20"/>
  <c r="M14" i="22"/>
  <c r="M14" i="21"/>
  <c r="I14" i="17"/>
  <c r="I14" i="18"/>
  <c r="I14" i="19"/>
  <c r="I14" i="20"/>
  <c r="I14" i="21"/>
  <c r="I14" i="22"/>
  <c r="I14" i="16"/>
  <c r="E14" i="22"/>
  <c r="E14" i="17"/>
  <c r="E14" i="20"/>
  <c r="E14" i="8"/>
  <c r="E14" i="9"/>
  <c r="E14" i="10"/>
  <c r="E14" i="18"/>
  <c r="E14" i="21"/>
  <c r="E14" i="16"/>
  <c r="E14" i="11"/>
  <c r="E14" i="19"/>
  <c r="L28"/>
  <c r="L28" i="22"/>
  <c r="L28" i="20"/>
  <c r="L28" i="21"/>
  <c r="J26" i="20"/>
  <c r="J26" i="22"/>
  <c r="J26" i="17"/>
  <c r="J26" i="19"/>
  <c r="J28" i="18"/>
  <c r="J26" i="21"/>
  <c r="E24" i="17"/>
  <c r="E26" i="18"/>
  <c r="E24" i="19"/>
  <c r="E24" i="20"/>
  <c r="E24" i="11"/>
  <c r="E24" i="21"/>
  <c r="E24" i="22"/>
  <c r="E24" i="16"/>
  <c r="E24" i="10"/>
  <c r="E24" i="9"/>
  <c r="E24" i="8"/>
  <c r="O23" i="4"/>
  <c r="O333" i="1"/>
  <c r="K23" i="4"/>
  <c r="K333" i="1"/>
  <c r="H25" i="17"/>
  <c r="H25" i="19"/>
  <c r="H27" i="18"/>
  <c r="H25" i="22"/>
  <c r="H25" i="20"/>
  <c r="H25" i="21"/>
  <c r="H25" i="8"/>
  <c r="H25" i="16"/>
  <c r="L26" i="19"/>
  <c r="L26" i="22"/>
  <c r="L26" i="20"/>
  <c r="L26" i="21"/>
  <c r="E26" i="17"/>
  <c r="E28" i="18"/>
  <c r="E26" i="19"/>
  <c r="E26" i="20"/>
  <c r="E26" i="11"/>
  <c r="E26" i="21"/>
  <c r="E26" i="22"/>
  <c r="E26" i="16"/>
  <c r="E26" i="10"/>
  <c r="E26" i="9"/>
  <c r="E26" i="8"/>
  <c r="A26" i="17"/>
  <c r="A28" i="18"/>
  <c r="A26" i="19"/>
  <c r="A26" i="20"/>
  <c r="A26" i="21"/>
  <c r="A26" i="12"/>
  <c r="A26" i="11"/>
  <c r="A26" i="22"/>
  <c r="A26" i="13"/>
  <c r="A26" i="16"/>
  <c r="A26" i="10"/>
  <c r="A26" i="9"/>
  <c r="A26" i="8"/>
  <c r="H27" i="17"/>
  <c r="H29" i="18"/>
  <c r="H27" i="19"/>
  <c r="H27" i="22"/>
  <c r="H27" i="20"/>
  <c r="H27" i="21"/>
  <c r="H27" i="16"/>
  <c r="H27" i="8"/>
  <c r="D27" i="17"/>
  <c r="D29" i="18"/>
  <c r="D27" i="19"/>
  <c r="D27" i="11"/>
  <c r="D27" i="20"/>
  <c r="D27" i="21"/>
  <c r="D27" i="22"/>
  <c r="D27" i="12"/>
  <c r="D27" i="16"/>
  <c r="D27" i="10"/>
  <c r="D27" i="9"/>
  <c r="D27" i="8"/>
  <c r="I28" i="17"/>
  <c r="I30" i="18"/>
  <c r="I28" i="19"/>
  <c r="I28" i="21"/>
  <c r="I28" i="22"/>
  <c r="I28" i="20"/>
  <c r="I28" i="16"/>
  <c r="J28" i="20"/>
  <c r="J28" i="22"/>
  <c r="J28" i="17"/>
  <c r="J28" i="19"/>
  <c r="J30" i="18"/>
  <c r="J28" i="21"/>
  <c r="E28" i="17"/>
  <c r="E30" i="18"/>
  <c r="E28" i="19"/>
  <c r="E28" i="20"/>
  <c r="E28" i="11"/>
  <c r="E28" i="21"/>
  <c r="E28" i="22"/>
  <c r="E28" i="16"/>
  <c r="E28" i="10"/>
  <c r="E28" i="9"/>
  <c r="E28" i="8"/>
  <c r="A28" i="17"/>
  <c r="A30" i="18"/>
  <c r="A28" i="19"/>
  <c r="A28" i="20"/>
  <c r="A28" i="21"/>
  <c r="A28" i="12"/>
  <c r="A28" i="11"/>
  <c r="A28" i="22"/>
  <c r="A28" i="16"/>
  <c r="A28" i="13"/>
  <c r="A28" i="10"/>
  <c r="A28" i="9"/>
  <c r="A28" i="8"/>
  <c r="K29" i="20"/>
  <c r="K29" i="22"/>
  <c r="K31" i="18"/>
  <c r="K29" i="21"/>
  <c r="K29" i="19"/>
  <c r="F29" i="17"/>
  <c r="F29" i="19"/>
  <c r="F31" i="18"/>
  <c r="F29" i="22"/>
  <c r="F29" i="20"/>
  <c r="F29" i="21"/>
  <c r="F29" i="10"/>
  <c r="F29" i="9"/>
  <c r="F29" i="8"/>
  <c r="F29" i="16"/>
  <c r="B29" i="13"/>
  <c r="B29" i="17"/>
  <c r="B29" i="19"/>
  <c r="B31" i="18"/>
  <c r="B29" i="20"/>
  <c r="B29" i="22"/>
  <c r="B29" i="21"/>
  <c r="B29" i="10"/>
  <c r="B29" i="9"/>
  <c r="B29" i="8"/>
  <c r="B29" i="12"/>
  <c r="B29" i="11"/>
  <c r="B29" i="16"/>
  <c r="K30" i="18"/>
  <c r="K28" i="19"/>
  <c r="K28" i="22"/>
  <c r="K28" i="20"/>
  <c r="K28" i="21"/>
  <c r="F28" i="20"/>
  <c r="F28" i="21"/>
  <c r="F28" i="22"/>
  <c r="F28" i="9"/>
  <c r="F28" i="17"/>
  <c r="F28" i="19"/>
  <c r="F28" i="16"/>
  <c r="F28" i="8"/>
  <c r="F28" i="10"/>
  <c r="F30" i="18"/>
  <c r="B28" i="13"/>
  <c r="B30" i="18"/>
  <c r="B28" i="17"/>
  <c r="B28" i="19"/>
  <c r="B28" i="21"/>
  <c r="B28" i="12"/>
  <c r="B28" i="11"/>
  <c r="B28" i="20"/>
  <c r="B28" i="22"/>
  <c r="B28" i="16"/>
  <c r="B28" i="10"/>
  <c r="B28" i="9"/>
  <c r="B28" i="8"/>
  <c r="N29" i="21"/>
  <c r="N29" i="22"/>
  <c r="J29" i="17"/>
  <c r="J29" i="19"/>
  <c r="J31" i="18"/>
  <c r="J29" i="22"/>
  <c r="J29" i="20"/>
  <c r="J29" i="21"/>
  <c r="E29" i="17"/>
  <c r="E29" i="19"/>
  <c r="E31" i="18"/>
  <c r="E29" i="21"/>
  <c r="E29" i="22"/>
  <c r="E29" i="20"/>
  <c r="E29" i="11"/>
  <c r="E29" i="10"/>
  <c r="E29" i="9"/>
  <c r="E29" i="8"/>
  <c r="E29" i="16"/>
  <c r="M30" i="20"/>
  <c r="M30" i="21"/>
  <c r="M30" i="22"/>
  <c r="I30" i="17"/>
  <c r="I32" i="18"/>
  <c r="I30" i="19"/>
  <c r="I30" i="21"/>
  <c r="I30" i="22"/>
  <c r="I30" i="20"/>
  <c r="I30" i="16"/>
  <c r="E30" i="17"/>
  <c r="E32" i="18"/>
  <c r="E30" i="19"/>
  <c r="E30" i="20"/>
  <c r="E30" i="11"/>
  <c r="E30" i="21"/>
  <c r="E30" i="22"/>
  <c r="E30" i="16"/>
  <c r="E30" i="10"/>
  <c r="E30" i="9"/>
  <c r="E30" i="8"/>
  <c r="C31" i="17"/>
  <c r="C33" i="18"/>
  <c r="C31" i="19"/>
  <c r="C31" i="20"/>
  <c r="C31" i="22"/>
  <c r="C31" i="13"/>
  <c r="C31" i="21"/>
  <c r="C31" i="12"/>
  <c r="C31" i="11"/>
  <c r="C31" i="10"/>
  <c r="C31" i="9"/>
  <c r="C31" i="8"/>
  <c r="C31" i="16"/>
  <c r="G31" i="17"/>
  <c r="G33" i="18"/>
  <c r="G31" i="19"/>
  <c r="G31" i="20"/>
  <c r="G31" i="21"/>
  <c r="G31" i="22"/>
  <c r="G31" i="8"/>
  <c r="G31" i="9"/>
  <c r="G31" i="16"/>
  <c r="L31" i="19"/>
  <c r="L31" i="20"/>
  <c r="L31" i="21"/>
  <c r="L31" i="22"/>
  <c r="J32" i="20"/>
  <c r="J32" i="22"/>
  <c r="J32" i="17"/>
  <c r="J32" i="19"/>
  <c r="J34" i="18"/>
  <c r="J32" i="21"/>
  <c r="D32"/>
  <c r="D32" i="22"/>
  <c r="D32" i="12"/>
  <c r="D34" i="18"/>
  <c r="D32" i="16"/>
  <c r="D32" i="11"/>
  <c r="D32" i="19"/>
  <c r="D32" i="8"/>
  <c r="D32" i="9"/>
  <c r="D32" i="10"/>
  <c r="D32" i="17"/>
  <c r="D32" i="20"/>
  <c r="H32"/>
  <c r="H32" i="21"/>
  <c r="H32" i="22"/>
  <c r="H32" i="17"/>
  <c r="H32" i="19"/>
  <c r="H32" i="16"/>
  <c r="H34" i="18"/>
  <c r="H32" i="8"/>
  <c r="M32" i="20"/>
  <c r="M32" i="21"/>
  <c r="M32" i="22"/>
  <c r="A33" i="17"/>
  <c r="A35" i="18"/>
  <c r="A33" i="19"/>
  <c r="A33" i="22"/>
  <c r="A33" i="13"/>
  <c r="A33" i="20"/>
  <c r="A33" i="21"/>
  <c r="A33" i="10"/>
  <c r="A33" i="9"/>
  <c r="A33" i="8"/>
  <c r="A33" i="12"/>
  <c r="A33" i="11"/>
  <c r="A33" i="16"/>
  <c r="E33" i="17"/>
  <c r="E33" i="19"/>
  <c r="E35" i="18"/>
  <c r="E33" i="21"/>
  <c r="E33" i="22"/>
  <c r="E33" i="20"/>
  <c r="E33" i="11"/>
  <c r="E33" i="10"/>
  <c r="E33" i="9"/>
  <c r="E33" i="8"/>
  <c r="E33" i="16"/>
  <c r="J33" i="17"/>
  <c r="J35" i="18"/>
  <c r="J33" i="19"/>
  <c r="J33" i="22"/>
  <c r="J33" i="20"/>
  <c r="J33" i="21"/>
  <c r="N33"/>
  <c r="N33" i="22"/>
  <c r="B34" i="13"/>
  <c r="B36" i="18"/>
  <c r="B34" i="17"/>
  <c r="B34" i="19"/>
  <c r="B34" i="21"/>
  <c r="B34" i="12"/>
  <c r="B34" i="11"/>
  <c r="B34" i="20"/>
  <c r="B34" i="22"/>
  <c r="B34" i="16"/>
  <c r="B34" i="10"/>
  <c r="B34" i="9"/>
  <c r="B34" i="8"/>
  <c r="F34" i="20"/>
  <c r="F34" i="21"/>
  <c r="F34" i="22"/>
  <c r="F34" i="9"/>
  <c r="F36" i="18"/>
  <c r="F34" i="8"/>
  <c r="F34" i="10"/>
  <c r="F34" i="16"/>
  <c r="F34" i="17"/>
  <c r="F34" i="19"/>
  <c r="K36" i="18"/>
  <c r="K34" i="19"/>
  <c r="K34" i="21"/>
  <c r="K34" i="22"/>
  <c r="K34" i="20"/>
  <c r="C35" i="17"/>
  <c r="C37" i="18"/>
  <c r="C35" i="19"/>
  <c r="C35" i="20"/>
  <c r="C35" i="22"/>
  <c r="C35" i="13"/>
  <c r="C35" i="21"/>
  <c r="C35" i="12"/>
  <c r="C35" i="11"/>
  <c r="C35" i="10"/>
  <c r="C35" i="9"/>
  <c r="C35" i="8"/>
  <c r="C35" i="16"/>
  <c r="G35" i="17"/>
  <c r="G37" i="18"/>
  <c r="G35" i="19"/>
  <c r="G35" i="20"/>
  <c r="G35" i="21"/>
  <c r="G35" i="22"/>
  <c r="G35" i="8"/>
  <c r="G35" i="9"/>
  <c r="G35" i="16"/>
  <c r="L35" i="19"/>
  <c r="L35" i="20"/>
  <c r="L35" i="21"/>
  <c r="L35" i="22"/>
  <c r="H36" i="20"/>
  <c r="H36" i="21"/>
  <c r="H36" i="22"/>
  <c r="H36" i="17"/>
  <c r="H36" i="19"/>
  <c r="H36" i="16"/>
  <c r="H36" i="8"/>
  <c r="H38" i="18"/>
  <c r="D36" i="21"/>
  <c r="D36" i="22"/>
  <c r="D36" i="12"/>
  <c r="D38" i="18"/>
  <c r="D36" i="16"/>
  <c r="D36" i="11"/>
  <c r="D36" i="19"/>
  <c r="D36" i="17"/>
  <c r="D36" i="20"/>
  <c r="D36" i="8"/>
  <c r="D36" i="9"/>
  <c r="D36" i="10"/>
  <c r="I36" i="17"/>
  <c r="I38" i="18"/>
  <c r="I36" i="19"/>
  <c r="I36" i="21"/>
  <c r="I36" i="22"/>
  <c r="I36" i="20"/>
  <c r="I36" i="16"/>
  <c r="M36" i="20"/>
  <c r="M36" i="21"/>
  <c r="M36" i="22"/>
  <c r="A37" i="17"/>
  <c r="A39" i="18"/>
  <c r="A37" i="19"/>
  <c r="A37" i="22"/>
  <c r="A37" i="13"/>
  <c r="A37" i="20"/>
  <c r="A37" i="21"/>
  <c r="A37" i="10"/>
  <c r="A37" i="9"/>
  <c r="A37" i="8"/>
  <c r="A37" i="12"/>
  <c r="A37" i="11"/>
  <c r="A37" i="16"/>
  <c r="E37" i="17"/>
  <c r="E37" i="19"/>
  <c r="E39" i="18"/>
  <c r="E37" i="21"/>
  <c r="E37" i="22"/>
  <c r="E37" i="20"/>
  <c r="E37" i="11"/>
  <c r="E37" i="10"/>
  <c r="E37" i="9"/>
  <c r="E37" i="8"/>
  <c r="E37" i="16"/>
  <c r="J37" i="17"/>
  <c r="J37" i="19"/>
  <c r="J39" i="18"/>
  <c r="J37" i="22"/>
  <c r="J37" i="20"/>
  <c r="J37" i="21"/>
  <c r="N37"/>
  <c r="N37" i="22"/>
  <c r="B38" i="13"/>
  <c r="B40" i="18"/>
  <c r="B38" i="17"/>
  <c r="B38" i="19"/>
  <c r="B38" i="21"/>
  <c r="B38" i="12"/>
  <c r="B38" i="11"/>
  <c r="B38" i="20"/>
  <c r="B38" i="22"/>
  <c r="B38" i="16"/>
  <c r="B38" i="10"/>
  <c r="B38" i="9"/>
  <c r="B38" i="8"/>
  <c r="F38" i="20"/>
  <c r="F38" i="21"/>
  <c r="F38" i="22"/>
  <c r="F38" i="9"/>
  <c r="F40" i="18"/>
  <c r="F38" i="8"/>
  <c r="F38" i="10"/>
  <c r="F38" i="17"/>
  <c r="F38" i="19"/>
  <c r="F38" i="16"/>
  <c r="K40" i="18"/>
  <c r="K38" i="21"/>
  <c r="K38" i="22"/>
  <c r="K38" i="19"/>
  <c r="K38" i="20"/>
  <c r="C39" i="17"/>
  <c r="C41" i="18"/>
  <c r="C39" i="19"/>
  <c r="C39" i="20"/>
  <c r="C39" i="22"/>
  <c r="C39" i="13"/>
  <c r="C39" i="21"/>
  <c r="C39" i="12"/>
  <c r="C39" i="11"/>
  <c r="C39" i="10"/>
  <c r="C39" i="9"/>
  <c r="C39" i="8"/>
  <c r="C39" i="16"/>
  <c r="G39" i="17"/>
  <c r="G41" i="18"/>
  <c r="G39" i="19"/>
  <c r="G39" i="20"/>
  <c r="G39" i="21"/>
  <c r="G39" i="22"/>
  <c r="G39" i="8"/>
  <c r="G39" i="9"/>
  <c r="G39" i="16"/>
  <c r="L39" i="19"/>
  <c r="L39" i="20"/>
  <c r="L39" i="21"/>
  <c r="L39" i="22"/>
  <c r="H40" i="20"/>
  <c r="H40" i="21"/>
  <c r="H40" i="22"/>
  <c r="H40" i="17"/>
  <c r="H40" i="19"/>
  <c r="H40" i="16"/>
  <c r="H42" i="18"/>
  <c r="H40" i="8"/>
  <c r="D40" i="21"/>
  <c r="D40" i="22"/>
  <c r="D40" i="12"/>
  <c r="D42" i="18"/>
  <c r="D40" i="16"/>
  <c r="D40" i="11"/>
  <c r="D40" i="19"/>
  <c r="D40" i="8"/>
  <c r="D40" i="9"/>
  <c r="D40" i="10"/>
  <c r="D40" i="17"/>
  <c r="D40" i="20"/>
  <c r="I40" i="17"/>
  <c r="I42" i="18"/>
  <c r="I40" i="19"/>
  <c r="I40" i="21"/>
  <c r="I40" i="22"/>
  <c r="I40" i="20"/>
  <c r="I40" i="16"/>
  <c r="M40" i="20"/>
  <c r="M40" i="21"/>
  <c r="M40" i="22"/>
  <c r="A41" i="17"/>
  <c r="A43" i="18"/>
  <c r="A41" i="19"/>
  <c r="A41" i="22"/>
  <c r="A41" i="13"/>
  <c r="A41" i="20"/>
  <c r="A41" i="21"/>
  <c r="A41" i="10"/>
  <c r="A41" i="9"/>
  <c r="A41" i="8"/>
  <c r="A41" i="12"/>
  <c r="A41" i="11"/>
  <c r="A41" i="16"/>
  <c r="E41" i="17"/>
  <c r="E41" i="19"/>
  <c r="E43" i="18"/>
  <c r="E41" i="21"/>
  <c r="E41" i="22"/>
  <c r="E41" i="20"/>
  <c r="E41" i="11"/>
  <c r="E41" i="10"/>
  <c r="E41" i="9"/>
  <c r="E41" i="8"/>
  <c r="E41" i="16"/>
  <c r="J43" i="18"/>
  <c r="J41" i="19"/>
  <c r="J41" i="17"/>
  <c r="J41" i="22"/>
  <c r="J41" i="20"/>
  <c r="J41" i="21"/>
  <c r="N41"/>
  <c r="N41" i="22"/>
  <c r="B42" i="13"/>
  <c r="B44" i="18"/>
  <c r="B42" i="17"/>
  <c r="B42" i="19"/>
  <c r="B42" i="21"/>
  <c r="B42" i="12"/>
  <c r="B42" i="11"/>
  <c r="B42" i="20"/>
  <c r="B42" i="22"/>
  <c r="B42" i="16"/>
  <c r="B42" i="10"/>
  <c r="B42" i="9"/>
  <c r="B42" i="8"/>
  <c r="F42" i="20"/>
  <c r="F42" i="21"/>
  <c r="F42" i="22"/>
  <c r="F42" i="9"/>
  <c r="F44" i="18"/>
  <c r="F42" i="8"/>
  <c r="F42" i="10"/>
  <c r="F42" i="16"/>
  <c r="F42" i="17"/>
  <c r="F42" i="19"/>
  <c r="K44" i="18"/>
  <c r="K42" i="19"/>
  <c r="K42" i="21"/>
  <c r="K42" i="22"/>
  <c r="K42" i="20"/>
  <c r="C43" i="17"/>
  <c r="C45" i="18"/>
  <c r="C43" i="19"/>
  <c r="C43" i="20"/>
  <c r="C43" i="22"/>
  <c r="C43" i="13"/>
  <c r="C43" i="21"/>
  <c r="C43" i="12"/>
  <c r="C43" i="11"/>
  <c r="C43" i="10"/>
  <c r="C43" i="9"/>
  <c r="C43" i="8"/>
  <c r="C43" i="16"/>
  <c r="G43" i="17"/>
  <c r="G45" i="18"/>
  <c r="G43" i="19"/>
  <c r="G43" i="20"/>
  <c r="G43" i="21"/>
  <c r="G43" i="22"/>
  <c r="G43" i="8"/>
  <c r="G43" i="9"/>
  <c r="G43" i="16"/>
  <c r="L43" i="19"/>
  <c r="L43" i="20"/>
  <c r="L43" i="21"/>
  <c r="L43" i="22"/>
  <c r="H44" i="20"/>
  <c r="H44" i="21"/>
  <c r="H44" i="22"/>
  <c r="H44" i="17"/>
  <c r="H44" i="19"/>
  <c r="H44" i="16"/>
  <c r="H44" i="8"/>
  <c r="H46" i="18"/>
  <c r="D44" i="21"/>
  <c r="D44" i="22"/>
  <c r="D44" i="12"/>
  <c r="D46" i="18"/>
  <c r="D44" i="16"/>
  <c r="D44" i="11"/>
  <c r="D44" i="19"/>
  <c r="D44" i="8"/>
  <c r="D44" i="9"/>
  <c r="D44" i="10"/>
  <c r="D44" i="17"/>
  <c r="D44" i="20"/>
  <c r="I44" i="17"/>
  <c r="I46" i="18"/>
  <c r="I44" i="19"/>
  <c r="I44" i="21"/>
  <c r="I44" i="22"/>
  <c r="I44" i="20"/>
  <c r="I44" i="16"/>
  <c r="M44" i="20"/>
  <c r="M44" i="21"/>
  <c r="M44" i="22"/>
  <c r="E45" i="17"/>
  <c r="E45" i="19"/>
  <c r="E47" i="18"/>
  <c r="E45" i="21"/>
  <c r="E45" i="22"/>
  <c r="E45" i="20"/>
  <c r="E45" i="11"/>
  <c r="E45" i="10"/>
  <c r="E45" i="9"/>
  <c r="E45" i="8"/>
  <c r="E45" i="16"/>
  <c r="J45" i="17"/>
  <c r="J45" i="19"/>
  <c r="J47" i="18"/>
  <c r="J45" i="22"/>
  <c r="J45" i="20"/>
  <c r="J45" i="21"/>
  <c r="N45"/>
  <c r="N45" i="22"/>
  <c r="B46" i="13"/>
  <c r="B46" i="17"/>
  <c r="B48" i="18"/>
  <c r="B46" i="19"/>
  <c r="B46" i="22"/>
  <c r="B46" i="11"/>
  <c r="B46" i="20"/>
  <c r="B46" i="21"/>
  <c r="B46" i="12"/>
  <c r="B46" i="10"/>
  <c r="B46" i="9"/>
  <c r="B46" i="8"/>
  <c r="B46" i="16"/>
  <c r="F46" i="17"/>
  <c r="F48" i="18"/>
  <c r="F46" i="19"/>
  <c r="F46" i="22"/>
  <c r="F46" i="20"/>
  <c r="F46" i="21"/>
  <c r="F46" i="10"/>
  <c r="F46" i="9"/>
  <c r="F46" i="8"/>
  <c r="F46" i="16"/>
  <c r="K48" i="18"/>
  <c r="K46" i="21"/>
  <c r="K46" i="20"/>
  <c r="K46" i="22"/>
  <c r="K46" i="19"/>
  <c r="C47" i="17"/>
  <c r="C49" i="18"/>
  <c r="C47" i="19"/>
  <c r="C47" i="21"/>
  <c r="C47" i="22"/>
  <c r="C47" i="13"/>
  <c r="C47" i="12"/>
  <c r="C47" i="20"/>
  <c r="C47" i="11"/>
  <c r="C47" i="9"/>
  <c r="C47" i="8"/>
  <c r="C47" i="16"/>
  <c r="C47" i="10"/>
  <c r="G47" i="17"/>
  <c r="G49" i="18"/>
  <c r="G47" i="19"/>
  <c r="G47" i="21"/>
  <c r="G47" i="22"/>
  <c r="G47" i="20"/>
  <c r="G47" i="9"/>
  <c r="G47" i="8"/>
  <c r="G47" i="16"/>
  <c r="L47" i="19"/>
  <c r="L47" i="20"/>
  <c r="L47" i="21"/>
  <c r="L47" i="22"/>
  <c r="H48" i="17"/>
  <c r="H50" i="18"/>
  <c r="H48" i="19"/>
  <c r="H48" i="22"/>
  <c r="H48" i="20"/>
  <c r="H48" i="21"/>
  <c r="H48" i="8"/>
  <c r="H48" i="16"/>
  <c r="D48" i="17"/>
  <c r="D50" i="18"/>
  <c r="D48" i="19"/>
  <c r="D48" i="22"/>
  <c r="D48" i="11"/>
  <c r="D48" i="20"/>
  <c r="D48" i="21"/>
  <c r="D48" i="10"/>
  <c r="D48" i="12"/>
  <c r="D48" i="9"/>
  <c r="D48" i="8"/>
  <c r="D48" i="16"/>
  <c r="I48" i="17"/>
  <c r="I50" i="18"/>
  <c r="I48" i="19"/>
  <c r="I48" i="20"/>
  <c r="I48" i="21"/>
  <c r="I48" i="22"/>
  <c r="I48" i="16"/>
  <c r="M48" i="20"/>
  <c r="M48" i="21"/>
  <c r="M48" i="22"/>
  <c r="E49" i="17"/>
  <c r="E51" i="18"/>
  <c r="E49" i="19"/>
  <c r="E49" i="20"/>
  <c r="E49" i="21"/>
  <c r="E49" i="22"/>
  <c r="E49" i="9"/>
  <c r="E49" i="8"/>
  <c r="E49" i="16"/>
  <c r="E49" i="11"/>
  <c r="E49" i="10"/>
  <c r="J49" i="17"/>
  <c r="J51" i="18"/>
  <c r="J49" i="19"/>
  <c r="J49" i="20"/>
  <c r="J49" i="21"/>
  <c r="J49" i="22"/>
  <c r="N49" i="21"/>
  <c r="N49" i="22"/>
  <c r="B50" i="13"/>
  <c r="B50" i="17"/>
  <c r="B52" i="18"/>
  <c r="B50" i="19"/>
  <c r="B50" i="20"/>
  <c r="B50" i="11"/>
  <c r="B50" i="21"/>
  <c r="B50" i="22"/>
  <c r="B50" i="12"/>
  <c r="B50" i="10"/>
  <c r="B50" i="9"/>
  <c r="B50" i="8"/>
  <c r="B50" i="16"/>
  <c r="F50" i="17"/>
  <c r="F52" i="18"/>
  <c r="F50" i="19"/>
  <c r="F50" i="20"/>
  <c r="F50" i="21"/>
  <c r="F50" i="22"/>
  <c r="F50" i="10"/>
  <c r="F50" i="9"/>
  <c r="F50" i="8"/>
  <c r="F50" i="16"/>
  <c r="K52" i="18"/>
  <c r="K50" i="21"/>
  <c r="K50" i="19"/>
  <c r="K50" i="22"/>
  <c r="K50" i="20"/>
  <c r="C51" i="17"/>
  <c r="C53" i="18"/>
  <c r="C51" i="19"/>
  <c r="C51" i="20"/>
  <c r="C51" i="21"/>
  <c r="C51" i="13"/>
  <c r="C51" i="12"/>
  <c r="C51" i="22"/>
  <c r="C51" i="11"/>
  <c r="C51" i="9"/>
  <c r="C51" i="8"/>
  <c r="C51" i="16"/>
  <c r="C51" i="10"/>
  <c r="G51" i="17"/>
  <c r="G53" i="18"/>
  <c r="G51" i="19"/>
  <c r="G51" i="20"/>
  <c r="G51" i="21"/>
  <c r="G51" i="22"/>
  <c r="G51" i="9"/>
  <c r="G51" i="8"/>
  <c r="G51" i="16"/>
  <c r="L51" i="19"/>
  <c r="L51" i="22"/>
  <c r="L51" i="20"/>
  <c r="L51" i="21"/>
  <c r="H52" i="17"/>
  <c r="H54" i="18"/>
  <c r="H52" i="19"/>
  <c r="H52" i="20"/>
  <c r="H52" i="21"/>
  <c r="H52" i="22"/>
  <c r="H52" i="8"/>
  <c r="H52" i="16"/>
  <c r="D52" i="17"/>
  <c r="D54" i="18"/>
  <c r="D52" i="19"/>
  <c r="D52" i="20"/>
  <c r="D52" i="11"/>
  <c r="D52" i="21"/>
  <c r="D52" i="22"/>
  <c r="D52" i="10"/>
  <c r="D52" i="12"/>
  <c r="D52" i="9"/>
  <c r="D52" i="8"/>
  <c r="D52" i="16"/>
  <c r="I52" i="17"/>
  <c r="I54" i="18"/>
  <c r="I52" i="19"/>
  <c r="I52" i="21"/>
  <c r="I52" i="22"/>
  <c r="I52" i="20"/>
  <c r="I52" i="16"/>
  <c r="M52" i="20"/>
  <c r="M52" i="21"/>
  <c r="M52" i="22"/>
  <c r="E53" i="17"/>
  <c r="E55" i="18"/>
  <c r="E53" i="19"/>
  <c r="E53" i="22"/>
  <c r="E53" i="20"/>
  <c r="E53" i="21"/>
  <c r="E53" i="9"/>
  <c r="E53" i="8"/>
  <c r="E53" i="16"/>
  <c r="E53" i="11"/>
  <c r="E53" i="10"/>
  <c r="J53" i="17"/>
  <c r="J55" i="18"/>
  <c r="J53" i="19"/>
  <c r="J53" i="20"/>
  <c r="J53" i="21"/>
  <c r="J53" i="22"/>
  <c r="N53" i="21"/>
  <c r="N53" i="22"/>
  <c r="B54" i="13"/>
  <c r="B54" i="17"/>
  <c r="B56" i="18"/>
  <c r="B54" i="19"/>
  <c r="B54" i="21"/>
  <c r="B54" i="11"/>
  <c r="B54" i="20"/>
  <c r="B54" i="22"/>
  <c r="B54" i="12"/>
  <c r="B54" i="10"/>
  <c r="B54" i="9"/>
  <c r="B54" i="8"/>
  <c r="B54" i="16"/>
  <c r="F54" i="17"/>
  <c r="F56" i="18"/>
  <c r="F54" i="19"/>
  <c r="F54" i="21"/>
  <c r="F54" i="20"/>
  <c r="F54" i="22"/>
  <c r="F54" i="10"/>
  <c r="F54" i="9"/>
  <c r="F54" i="8"/>
  <c r="F54" i="16"/>
  <c r="K56" i="18"/>
  <c r="K54" i="21"/>
  <c r="K54" i="20"/>
  <c r="K54" i="22"/>
  <c r="K54" i="19"/>
  <c r="C55" i="17"/>
  <c r="C57" i="18"/>
  <c r="C55" i="19"/>
  <c r="C55" i="13"/>
  <c r="C55" i="12"/>
  <c r="C55" i="20"/>
  <c r="C55" i="21"/>
  <c r="C55" i="22"/>
  <c r="C55" i="11"/>
  <c r="C55" i="9"/>
  <c r="C55" i="8"/>
  <c r="C55" i="16"/>
  <c r="C55" i="10"/>
  <c r="G55" i="17"/>
  <c r="G57" i="18"/>
  <c r="G55" i="19"/>
  <c r="G55" i="20"/>
  <c r="G55" i="21"/>
  <c r="G55" i="22"/>
  <c r="G55" i="9"/>
  <c r="G55" i="8"/>
  <c r="G55" i="16"/>
  <c r="L55" i="19"/>
  <c r="L55" i="20"/>
  <c r="L55" i="21"/>
  <c r="L55" i="22"/>
  <c r="H56" i="17"/>
  <c r="H58" i="18"/>
  <c r="H56" i="19"/>
  <c r="H56" i="21"/>
  <c r="H56" i="20"/>
  <c r="H56" i="22"/>
  <c r="H56" i="8"/>
  <c r="H56" i="16"/>
  <c r="D56" i="17"/>
  <c r="D58" i="18"/>
  <c r="D56" i="19"/>
  <c r="D56" i="21"/>
  <c r="D56" i="11"/>
  <c r="D56" i="20"/>
  <c r="D56" i="22"/>
  <c r="D56" i="10"/>
  <c r="D56" i="12"/>
  <c r="D56" i="9"/>
  <c r="D56" i="8"/>
  <c r="D56" i="16"/>
  <c r="I56" i="17"/>
  <c r="I58" i="18"/>
  <c r="I56" i="19"/>
  <c r="I56" i="20"/>
  <c r="I56" i="22"/>
  <c r="I56" i="21"/>
  <c r="I56" i="16"/>
  <c r="M56" i="20"/>
  <c r="M56" i="21"/>
  <c r="M56" i="22"/>
  <c r="E57" i="17"/>
  <c r="E59" i="18"/>
  <c r="E57" i="19"/>
  <c r="E57" i="20"/>
  <c r="E57" i="22"/>
  <c r="E57" i="21"/>
  <c r="E57" i="9"/>
  <c r="E57" i="8"/>
  <c r="E57" i="16"/>
  <c r="E57" i="11"/>
  <c r="E57" i="10"/>
  <c r="J57" i="17"/>
  <c r="J59" i="18"/>
  <c r="J57" i="19"/>
  <c r="J57" i="21"/>
  <c r="J57" i="20"/>
  <c r="J57" i="22"/>
  <c r="N57" i="21"/>
  <c r="N57" i="22"/>
  <c r="B58" i="13"/>
  <c r="B58" i="17"/>
  <c r="B60" i="18"/>
  <c r="B58" i="19"/>
  <c r="B58" i="20"/>
  <c r="B58" i="21"/>
  <c r="B58" i="11"/>
  <c r="B58" i="22"/>
  <c r="B58" i="12"/>
  <c r="B58" i="10"/>
  <c r="B58" i="9"/>
  <c r="B58" i="8"/>
  <c r="B58" i="16"/>
  <c r="F58" i="17"/>
  <c r="F60" i="18"/>
  <c r="F58" i="19"/>
  <c r="F58" i="20"/>
  <c r="F58" i="21"/>
  <c r="F58" i="22"/>
  <c r="F58" i="10"/>
  <c r="F58" i="9"/>
  <c r="F58" i="8"/>
  <c r="F58" i="16"/>
  <c r="K60" i="18"/>
  <c r="K58" i="21"/>
  <c r="K58" i="19"/>
  <c r="K58" i="20"/>
  <c r="K58" i="22"/>
  <c r="C59" i="17"/>
  <c r="C61" i="18"/>
  <c r="C59" i="19"/>
  <c r="C59" i="20"/>
  <c r="C59" i="13"/>
  <c r="C59" i="12"/>
  <c r="C59" i="21"/>
  <c r="C59" i="22"/>
  <c r="C59" i="11"/>
  <c r="C59" i="9"/>
  <c r="C59" i="8"/>
  <c r="C59" i="16"/>
  <c r="C59" i="10"/>
  <c r="G59" i="17"/>
  <c r="G61" i="18"/>
  <c r="G59" i="19"/>
  <c r="G59" i="20"/>
  <c r="G59" i="21"/>
  <c r="G59" i="22"/>
  <c r="G59" i="9"/>
  <c r="G59" i="8"/>
  <c r="G59" i="16"/>
  <c r="L59" i="19"/>
  <c r="L59" i="21"/>
  <c r="L59" i="22"/>
  <c r="L59" i="20"/>
  <c r="H60" i="17"/>
  <c r="H62" i="18"/>
  <c r="H60" i="19"/>
  <c r="H60" i="20"/>
  <c r="H60" i="21"/>
  <c r="H60" i="22"/>
  <c r="H60" i="8"/>
  <c r="H60" i="16"/>
  <c r="D60" i="17"/>
  <c r="D62" i="18"/>
  <c r="D60" i="19"/>
  <c r="D60" i="20"/>
  <c r="D60" i="21"/>
  <c r="D60" i="11"/>
  <c r="D60" i="22"/>
  <c r="D60" i="10"/>
  <c r="D60" i="12"/>
  <c r="D60" i="9"/>
  <c r="D60" i="8"/>
  <c r="D60" i="16"/>
  <c r="I60" i="17"/>
  <c r="I60" i="19"/>
  <c r="I62" i="18"/>
  <c r="I60" i="22"/>
  <c r="I60" i="20"/>
  <c r="I60" i="21"/>
  <c r="I60" i="16"/>
  <c r="M60" i="20"/>
  <c r="M60" i="21"/>
  <c r="M60" i="22"/>
  <c r="E61" i="17"/>
  <c r="E63" i="18"/>
  <c r="E61" i="19"/>
  <c r="E61" i="21"/>
  <c r="E61" i="22"/>
  <c r="E61" i="20"/>
  <c r="E61" i="9"/>
  <c r="E61" i="8"/>
  <c r="E61" i="16"/>
  <c r="E61" i="11"/>
  <c r="E61" i="10"/>
  <c r="J61" i="17"/>
  <c r="J61" i="19"/>
  <c r="J63" i="18"/>
  <c r="J61" i="20"/>
  <c r="J61" i="21"/>
  <c r="J61" i="22"/>
  <c r="N61" i="21"/>
  <c r="N61" i="22"/>
  <c r="B62" i="13"/>
  <c r="B62" i="17"/>
  <c r="B64" i="18"/>
  <c r="B62" i="19"/>
  <c r="B62" i="11"/>
  <c r="B62" i="20"/>
  <c r="B62" i="21"/>
  <c r="B62" i="22"/>
  <c r="B62" i="12"/>
  <c r="B62" i="10"/>
  <c r="B62" i="9"/>
  <c r="B62" i="8"/>
  <c r="B62" i="16"/>
  <c r="F62" i="17"/>
  <c r="F64" i="18"/>
  <c r="F62" i="19"/>
  <c r="F62" i="20"/>
  <c r="F62" i="21"/>
  <c r="F62" i="22"/>
  <c r="F62" i="10"/>
  <c r="F62" i="9"/>
  <c r="F62" i="8"/>
  <c r="F62" i="16"/>
  <c r="K64" i="18"/>
  <c r="K62" i="21"/>
  <c r="K62" i="20"/>
  <c r="K62" i="19"/>
  <c r="K62" i="22"/>
  <c r="C63" i="17"/>
  <c r="C65" i="18"/>
  <c r="C63" i="19"/>
  <c r="C63" i="21"/>
  <c r="C63" i="13"/>
  <c r="C63" i="12"/>
  <c r="C63" i="20"/>
  <c r="C63" i="22"/>
  <c r="C63" i="11"/>
  <c r="C63" i="9"/>
  <c r="C63" i="8"/>
  <c r="C63" i="16"/>
  <c r="C63" i="10"/>
  <c r="G63" i="17"/>
  <c r="G65" i="18"/>
  <c r="G63" i="19"/>
  <c r="G63" i="21"/>
  <c r="G63" i="20"/>
  <c r="G63" i="22"/>
  <c r="G63" i="9"/>
  <c r="G63" i="8"/>
  <c r="G63" i="16"/>
  <c r="L63" i="19"/>
  <c r="L63" i="20"/>
  <c r="L63" i="22"/>
  <c r="L63" i="21"/>
  <c r="H64" i="17"/>
  <c r="H66" i="18"/>
  <c r="H64" i="19"/>
  <c r="H64" i="20"/>
  <c r="H64" i="21"/>
  <c r="H64" i="22"/>
  <c r="H64" i="8"/>
  <c r="H64" i="16"/>
  <c r="L30" i="19"/>
  <c r="L30" i="22"/>
  <c r="L30" i="20"/>
  <c r="L30" i="21"/>
  <c r="H30" i="20"/>
  <c r="H30" i="21"/>
  <c r="H30" i="22"/>
  <c r="H32" i="18"/>
  <c r="H30" i="8"/>
  <c r="H30" i="17"/>
  <c r="H30" i="19"/>
  <c r="H30" i="16"/>
  <c r="D30" i="21"/>
  <c r="D30" i="22"/>
  <c r="D30" i="12"/>
  <c r="D30" i="17"/>
  <c r="D30" i="20"/>
  <c r="D30" i="8"/>
  <c r="D30" i="9"/>
  <c r="D30" i="10"/>
  <c r="D30" i="16"/>
  <c r="D30" i="11"/>
  <c r="D30" i="19"/>
  <c r="D32" i="18"/>
  <c r="J31" i="17"/>
  <c r="J33" i="18"/>
  <c r="J31" i="19"/>
  <c r="J31" i="21"/>
  <c r="J31" i="22"/>
  <c r="J31" i="20"/>
  <c r="D31" i="17"/>
  <c r="D33" i="18"/>
  <c r="D31" i="19"/>
  <c r="D31" i="11"/>
  <c r="D31" i="20"/>
  <c r="D31" i="21"/>
  <c r="D31" i="22"/>
  <c r="D31" i="12"/>
  <c r="D31" i="16"/>
  <c r="D31" i="10"/>
  <c r="D31" i="9"/>
  <c r="D31" i="8"/>
  <c r="H31" i="17"/>
  <c r="H33" i="18"/>
  <c r="H31" i="19"/>
  <c r="H31" i="22"/>
  <c r="H31" i="20"/>
  <c r="H31" i="21"/>
  <c r="H31" i="16"/>
  <c r="H31" i="8"/>
  <c r="M31" i="21"/>
  <c r="M31" i="20"/>
  <c r="M31" i="22"/>
  <c r="E32" i="17"/>
  <c r="E34" i="18"/>
  <c r="E32" i="19"/>
  <c r="E32" i="20"/>
  <c r="E32" i="11"/>
  <c r="E32" i="21"/>
  <c r="E32" i="22"/>
  <c r="E32" i="16"/>
  <c r="E32" i="10"/>
  <c r="E32" i="9"/>
  <c r="E32" i="8"/>
  <c r="I32" i="17"/>
  <c r="I34" i="18"/>
  <c r="I32" i="19"/>
  <c r="I32" i="21"/>
  <c r="I32" i="22"/>
  <c r="I32" i="20"/>
  <c r="I32" i="16"/>
  <c r="N32" i="21"/>
  <c r="N32" i="22"/>
  <c r="B33" i="13"/>
  <c r="B33" i="17"/>
  <c r="B33" i="19"/>
  <c r="B35" i="18"/>
  <c r="B33" i="20"/>
  <c r="B33" i="22"/>
  <c r="B33" i="21"/>
  <c r="B33" i="10"/>
  <c r="B33" i="9"/>
  <c r="B33" i="8"/>
  <c r="B33" i="12"/>
  <c r="B33" i="11"/>
  <c r="B33" i="16"/>
  <c r="F33" i="17"/>
  <c r="F35" i="18"/>
  <c r="F33" i="19"/>
  <c r="F33" i="22"/>
  <c r="F33" i="20"/>
  <c r="F33" i="21"/>
  <c r="F33" i="10"/>
  <c r="F33" i="9"/>
  <c r="F33" i="8"/>
  <c r="F33" i="16"/>
  <c r="K33" i="20"/>
  <c r="K33" i="22"/>
  <c r="K35" i="18"/>
  <c r="K33" i="21"/>
  <c r="K33" i="19"/>
  <c r="C34" i="17"/>
  <c r="C36" i="18"/>
  <c r="C34" i="19"/>
  <c r="C34" i="21"/>
  <c r="C34" i="12"/>
  <c r="C34" i="11"/>
  <c r="C34" i="20"/>
  <c r="C34" i="22"/>
  <c r="C34" i="13"/>
  <c r="C34" i="16"/>
  <c r="C34" i="10"/>
  <c r="C34" i="9"/>
  <c r="C34" i="8"/>
  <c r="G34" i="17"/>
  <c r="G36" i="18"/>
  <c r="G34" i="19"/>
  <c r="G34" i="22"/>
  <c r="G34" i="20"/>
  <c r="G34" i="21"/>
  <c r="G34" i="9"/>
  <c r="G34" i="16"/>
  <c r="G34" i="8"/>
  <c r="L34" i="19"/>
  <c r="L34" i="22"/>
  <c r="L34" i="20"/>
  <c r="L34" i="21"/>
  <c r="H35" i="17"/>
  <c r="H37" i="18"/>
  <c r="H35" i="19"/>
  <c r="H35" i="22"/>
  <c r="H35" i="20"/>
  <c r="H35" i="21"/>
  <c r="H35" i="16"/>
  <c r="H35" i="8"/>
  <c r="D35" i="17"/>
  <c r="D37" i="18"/>
  <c r="D35" i="19"/>
  <c r="D35" i="11"/>
  <c r="D35" i="20"/>
  <c r="D35" i="21"/>
  <c r="D35" i="22"/>
  <c r="D35" i="12"/>
  <c r="D35" i="16"/>
  <c r="D35" i="10"/>
  <c r="D35" i="9"/>
  <c r="D35" i="8"/>
  <c r="I35" i="17"/>
  <c r="I35" i="19"/>
  <c r="I37" i="18"/>
  <c r="I35" i="20"/>
  <c r="I35" i="21"/>
  <c r="I35" i="22"/>
  <c r="I35" i="16"/>
  <c r="M35" i="21"/>
  <c r="M35" i="20"/>
  <c r="M35" i="22"/>
  <c r="E36" i="17"/>
  <c r="E38" i="18"/>
  <c r="E36" i="19"/>
  <c r="E36" i="20"/>
  <c r="E36" i="11"/>
  <c r="E36" i="21"/>
  <c r="E36" i="22"/>
  <c r="E36" i="16"/>
  <c r="E36" i="10"/>
  <c r="E36" i="9"/>
  <c r="E36" i="8"/>
  <c r="J36" i="20"/>
  <c r="J36" i="22"/>
  <c r="J36" i="17"/>
  <c r="J36" i="19"/>
  <c r="J38" i="18"/>
  <c r="J36" i="21"/>
  <c r="N36"/>
  <c r="N36" i="22"/>
  <c r="B37" i="13"/>
  <c r="B37" i="17"/>
  <c r="B37" i="19"/>
  <c r="B39" i="18"/>
  <c r="B37" i="20"/>
  <c r="B37" i="22"/>
  <c r="B37" i="21"/>
  <c r="B37" i="10"/>
  <c r="B37" i="9"/>
  <c r="B37" i="8"/>
  <c r="B37" i="12"/>
  <c r="B37" i="11"/>
  <c r="B37" i="16"/>
  <c r="F37" i="17"/>
  <c r="F37" i="19"/>
  <c r="F39" i="18"/>
  <c r="F37" i="22"/>
  <c r="F37" i="20"/>
  <c r="F37" i="21"/>
  <c r="F37" i="10"/>
  <c r="F37" i="9"/>
  <c r="F37" i="8"/>
  <c r="F37" i="16"/>
  <c r="K37" i="20"/>
  <c r="K37" i="22"/>
  <c r="K39" i="18"/>
  <c r="K37" i="21"/>
  <c r="K37" i="19"/>
  <c r="C38" i="17"/>
  <c r="C40" i="18"/>
  <c r="C38" i="19"/>
  <c r="C38" i="21"/>
  <c r="C38" i="12"/>
  <c r="C38" i="11"/>
  <c r="C38" i="20"/>
  <c r="C38" i="22"/>
  <c r="C38" i="13"/>
  <c r="C38" i="16"/>
  <c r="C38" i="10"/>
  <c r="C38" i="9"/>
  <c r="C38" i="8"/>
  <c r="G38" i="17"/>
  <c r="G40" i="18"/>
  <c r="G38" i="19"/>
  <c r="G38" i="22"/>
  <c r="G38" i="20"/>
  <c r="G38" i="21"/>
  <c r="G38" i="9"/>
  <c r="G38" i="16"/>
  <c r="G38" i="8"/>
  <c r="L38" i="19"/>
  <c r="L38" i="22"/>
  <c r="L38" i="20"/>
  <c r="L38" i="21"/>
  <c r="H39" i="17"/>
  <c r="H41" i="18"/>
  <c r="H39" i="19"/>
  <c r="H39" i="22"/>
  <c r="H39" i="20"/>
  <c r="H39" i="21"/>
  <c r="H39" i="16"/>
  <c r="H39" i="8"/>
  <c r="D39" i="17"/>
  <c r="D41" i="18"/>
  <c r="D39" i="19"/>
  <c r="D39" i="11"/>
  <c r="D39" i="20"/>
  <c r="D39" i="21"/>
  <c r="D39" i="22"/>
  <c r="D39" i="12"/>
  <c r="D39" i="16"/>
  <c r="D39" i="10"/>
  <c r="D39" i="9"/>
  <c r="D39" i="8"/>
  <c r="I39" i="17"/>
  <c r="I39" i="19"/>
  <c r="I41" i="18"/>
  <c r="I39" i="20"/>
  <c r="I39" i="21"/>
  <c r="I39" i="22"/>
  <c r="I39" i="16"/>
  <c r="M39" i="21"/>
  <c r="M39" i="20"/>
  <c r="M39" i="22"/>
  <c r="A40" i="17"/>
  <c r="A42" i="18"/>
  <c r="A40" i="19"/>
  <c r="A40" i="20"/>
  <c r="A40" i="21"/>
  <c r="A40" i="12"/>
  <c r="A40" i="11"/>
  <c r="A40" i="22"/>
  <c r="A40" i="16"/>
  <c r="A40" i="13"/>
  <c r="A40" i="10"/>
  <c r="A40" i="9"/>
  <c r="A40" i="8"/>
  <c r="E40" i="17"/>
  <c r="E42" i="18"/>
  <c r="E40" i="19"/>
  <c r="E40" i="20"/>
  <c r="E40" i="11"/>
  <c r="E40" i="21"/>
  <c r="E40" i="22"/>
  <c r="E40" i="16"/>
  <c r="E40" i="10"/>
  <c r="E40" i="9"/>
  <c r="E40" i="8"/>
  <c r="J40" i="20"/>
  <c r="J40" i="22"/>
  <c r="J40" i="17"/>
  <c r="J40" i="19"/>
  <c r="J42" i="18"/>
  <c r="J40" i="21"/>
  <c r="N40"/>
  <c r="N40" i="22"/>
  <c r="B41" i="13"/>
  <c r="B41" i="17"/>
  <c r="B41" i="19"/>
  <c r="B43" i="18"/>
  <c r="B41" i="20"/>
  <c r="B41" i="22"/>
  <c r="B41" i="21"/>
  <c r="B41" i="10"/>
  <c r="B41" i="9"/>
  <c r="B41" i="8"/>
  <c r="B41" i="12"/>
  <c r="B41" i="11"/>
  <c r="B41" i="16"/>
  <c r="F43" i="18"/>
  <c r="F41" i="19"/>
  <c r="F41" i="17"/>
  <c r="F41" i="22"/>
  <c r="F41" i="20"/>
  <c r="F41" i="21"/>
  <c r="F41" i="10"/>
  <c r="F41" i="9"/>
  <c r="F41" i="8"/>
  <c r="F41" i="16"/>
  <c r="K41" i="20"/>
  <c r="K41" i="22"/>
  <c r="K43" i="18"/>
  <c r="K41" i="21"/>
  <c r="K41" i="19"/>
  <c r="C42" i="17"/>
  <c r="C44" i="18"/>
  <c r="C42" i="19"/>
  <c r="C42" i="21"/>
  <c r="C42" i="12"/>
  <c r="C42" i="11"/>
  <c r="C42" i="20"/>
  <c r="C42" i="22"/>
  <c r="C42" i="13"/>
  <c r="C42" i="16"/>
  <c r="C42" i="10"/>
  <c r="C42" i="9"/>
  <c r="C42" i="8"/>
  <c r="G42" i="17"/>
  <c r="G44" i="18"/>
  <c r="G42" i="19"/>
  <c r="G42" i="22"/>
  <c r="G42" i="20"/>
  <c r="G42" i="21"/>
  <c r="G42" i="9"/>
  <c r="G42" i="16"/>
  <c r="G42" i="8"/>
  <c r="L42" i="19"/>
  <c r="L42" i="22"/>
  <c r="L42" i="20"/>
  <c r="L42" i="21"/>
  <c r="H43" i="17"/>
  <c r="H45" i="18"/>
  <c r="H43" i="19"/>
  <c r="H43" i="22"/>
  <c r="H43" i="20"/>
  <c r="H43" i="21"/>
  <c r="H43" i="16"/>
  <c r="H43" i="8"/>
  <c r="D43" i="17"/>
  <c r="D45" i="18"/>
  <c r="D43" i="19"/>
  <c r="D43" i="11"/>
  <c r="D43" i="20"/>
  <c r="D43" i="21"/>
  <c r="D43" i="22"/>
  <c r="D43" i="12"/>
  <c r="D43" i="16"/>
  <c r="D43" i="10"/>
  <c r="D43" i="9"/>
  <c r="D43" i="8"/>
  <c r="I43" i="17"/>
  <c r="I43" i="19"/>
  <c r="I45" i="18"/>
  <c r="I43" i="20"/>
  <c r="I43" i="21"/>
  <c r="I43" i="22"/>
  <c r="I43" i="16"/>
  <c r="M43" i="21"/>
  <c r="M43" i="20"/>
  <c r="M43" i="22"/>
  <c r="E44" i="17"/>
  <c r="E46" i="18"/>
  <c r="E44" i="19"/>
  <c r="E44" i="20"/>
  <c r="E44" i="11"/>
  <c r="E44" i="21"/>
  <c r="E44" i="22"/>
  <c r="E44" i="16"/>
  <c r="E44" i="10"/>
  <c r="E44" i="9"/>
  <c r="E44" i="8"/>
  <c r="J44" i="20"/>
  <c r="J44" i="22"/>
  <c r="J44" i="17"/>
  <c r="J44" i="19"/>
  <c r="J46" i="18"/>
  <c r="J44" i="21"/>
  <c r="N44"/>
  <c r="N44" i="22"/>
  <c r="B45" i="13"/>
  <c r="B45" i="17"/>
  <c r="B45" i="19"/>
  <c r="B47" i="18"/>
  <c r="B45" i="20"/>
  <c r="B45" i="22"/>
  <c r="B45" i="21"/>
  <c r="B45" i="10"/>
  <c r="B45" i="9"/>
  <c r="B45" i="8"/>
  <c r="B45" i="12"/>
  <c r="B45" i="11"/>
  <c r="B45" i="16"/>
  <c r="F45" i="17"/>
  <c r="F45" i="19"/>
  <c r="F47" i="18"/>
  <c r="F45" i="22"/>
  <c r="F45" i="20"/>
  <c r="F45" i="21"/>
  <c r="F45" i="10"/>
  <c r="F45" i="9"/>
  <c r="F45" i="8"/>
  <c r="F45" i="16"/>
  <c r="K45" i="20"/>
  <c r="K45" i="22"/>
  <c r="K47" i="18"/>
  <c r="K45" i="21"/>
  <c r="K45" i="19"/>
  <c r="C46" i="17"/>
  <c r="C48" i="18"/>
  <c r="C46" i="19"/>
  <c r="C46" i="20"/>
  <c r="C46" i="21"/>
  <c r="C46" i="11"/>
  <c r="C46" i="22"/>
  <c r="C46" i="13"/>
  <c r="C46" i="12"/>
  <c r="C46" i="10"/>
  <c r="C46" i="9"/>
  <c r="C46" i="8"/>
  <c r="C46" i="16"/>
  <c r="G46" i="17"/>
  <c r="G48" i="18"/>
  <c r="G46" i="19"/>
  <c r="G46" i="20"/>
  <c r="G46" i="21"/>
  <c r="G46" i="22"/>
  <c r="G46" i="9"/>
  <c r="G46" i="8"/>
  <c r="G46" i="16"/>
  <c r="L46" i="20"/>
  <c r="L46" i="19"/>
  <c r="L46" i="21"/>
  <c r="L46" i="22"/>
  <c r="H47" i="17"/>
  <c r="H49" i="18"/>
  <c r="H47" i="19"/>
  <c r="H47" i="20"/>
  <c r="H47" i="21"/>
  <c r="H47" i="22"/>
  <c r="H47" i="8"/>
  <c r="H47" i="16"/>
  <c r="D47" i="17"/>
  <c r="D49" i="18"/>
  <c r="D47" i="19"/>
  <c r="D47" i="20"/>
  <c r="D47" i="12"/>
  <c r="D47" i="21"/>
  <c r="D47" i="22"/>
  <c r="D47" i="11"/>
  <c r="D47" i="9"/>
  <c r="D47" i="8"/>
  <c r="D47" i="16"/>
  <c r="D47" i="10"/>
  <c r="I47" i="17"/>
  <c r="I47" i="19"/>
  <c r="I49" i="18"/>
  <c r="I47" i="21"/>
  <c r="I47" i="22"/>
  <c r="I47" i="20"/>
  <c r="I47" i="16"/>
  <c r="M47" i="20"/>
  <c r="M47" i="21"/>
  <c r="M47" i="22"/>
  <c r="E48" i="17"/>
  <c r="E50" i="18"/>
  <c r="E48" i="19"/>
  <c r="E48" i="20"/>
  <c r="E48" i="21"/>
  <c r="E48" i="11"/>
  <c r="E48" i="22"/>
  <c r="E48" i="10"/>
  <c r="E48" i="9"/>
  <c r="E48" i="8"/>
  <c r="E48" i="16"/>
  <c r="J48" i="17"/>
  <c r="J50" i="18"/>
  <c r="J48" i="19"/>
  <c r="J48" i="22"/>
  <c r="J48" i="20"/>
  <c r="J48" i="21"/>
  <c r="N48"/>
  <c r="N48" i="22"/>
  <c r="B49" i="13"/>
  <c r="B51" i="18"/>
  <c r="B49" i="19"/>
  <c r="B49" i="12"/>
  <c r="B49" i="20"/>
  <c r="B49" i="21"/>
  <c r="B49" i="22"/>
  <c r="B49" i="9"/>
  <c r="B49" i="8"/>
  <c r="B49" i="16"/>
  <c r="B49" i="11"/>
  <c r="B49" i="10"/>
  <c r="B49" i="17"/>
  <c r="F49"/>
  <c r="F51" i="18"/>
  <c r="F49" i="19"/>
  <c r="F49" i="20"/>
  <c r="F49" i="21"/>
  <c r="F49" i="22"/>
  <c r="F49" i="9"/>
  <c r="F49" i="8"/>
  <c r="F49" i="16"/>
  <c r="F49" i="10"/>
  <c r="K51" i="18"/>
  <c r="K49" i="19"/>
  <c r="K49" i="20"/>
  <c r="K49" i="21"/>
  <c r="K49" i="22"/>
  <c r="C50" i="17"/>
  <c r="C52" i="18"/>
  <c r="C50" i="19"/>
  <c r="C50" i="21"/>
  <c r="C50" i="22"/>
  <c r="C50" i="11"/>
  <c r="C50" i="20"/>
  <c r="C50" i="13"/>
  <c r="C50" i="12"/>
  <c r="C50" i="10"/>
  <c r="C50" i="9"/>
  <c r="C50" i="8"/>
  <c r="C50" i="16"/>
  <c r="G50" i="17"/>
  <c r="G52" i="18"/>
  <c r="G50" i="19"/>
  <c r="G50" i="21"/>
  <c r="G50" i="22"/>
  <c r="G50" i="20"/>
  <c r="G50" i="9"/>
  <c r="G50" i="8"/>
  <c r="G50" i="16"/>
  <c r="L50" i="19"/>
  <c r="L50" i="21"/>
  <c r="L50" i="20"/>
  <c r="L50" i="22"/>
  <c r="H51" i="17"/>
  <c r="H53" i="18"/>
  <c r="H51" i="19"/>
  <c r="H51" i="22"/>
  <c r="H51" i="20"/>
  <c r="H51" i="21"/>
  <c r="H51" i="8"/>
  <c r="H51" i="16"/>
  <c r="D51" i="17"/>
  <c r="D53" i="18"/>
  <c r="D51" i="19"/>
  <c r="D51" i="22"/>
  <c r="D51" i="12"/>
  <c r="D51" i="20"/>
  <c r="D51" i="21"/>
  <c r="D51" i="11"/>
  <c r="D51" i="9"/>
  <c r="D51" i="8"/>
  <c r="D51" i="16"/>
  <c r="D51" i="10"/>
  <c r="I51" i="17"/>
  <c r="I53" i="18"/>
  <c r="I51" i="19"/>
  <c r="I51" i="20"/>
  <c r="I51" i="21"/>
  <c r="I51" i="22"/>
  <c r="I51" i="16"/>
  <c r="M51" i="20"/>
  <c r="M51" i="21"/>
  <c r="M51" i="22"/>
  <c r="A52" i="17"/>
  <c r="A54" i="18"/>
  <c r="A52" i="19"/>
  <c r="A52" i="21"/>
  <c r="A52" i="22"/>
  <c r="A52" i="11"/>
  <c r="A52" i="10"/>
  <c r="A52" i="20"/>
  <c r="A52" i="13"/>
  <c r="A52" i="12"/>
  <c r="A52" i="9"/>
  <c r="A52" i="8"/>
  <c r="A52" i="16"/>
  <c r="E52" i="17"/>
  <c r="E54" i="18"/>
  <c r="E52" i="19"/>
  <c r="E52" i="21"/>
  <c r="E52" i="22"/>
  <c r="E52" i="11"/>
  <c r="E52" i="20"/>
  <c r="E52" i="10"/>
  <c r="E52" i="9"/>
  <c r="E52" i="8"/>
  <c r="E52" i="16"/>
  <c r="J52" i="17"/>
  <c r="J52" i="19"/>
  <c r="J54" i="18"/>
  <c r="J52" i="20"/>
  <c r="J52" i="21"/>
  <c r="J52" i="22"/>
  <c r="N52" i="21"/>
  <c r="N52" i="22"/>
  <c r="B53" i="13"/>
  <c r="B55" i="18"/>
  <c r="B53" i="19"/>
  <c r="B53" i="20"/>
  <c r="B53" i="21"/>
  <c r="B53" i="12"/>
  <c r="B53" i="22"/>
  <c r="B53" i="9"/>
  <c r="B53" i="8"/>
  <c r="B53" i="16"/>
  <c r="B53" i="11"/>
  <c r="B53" i="10"/>
  <c r="B53" i="17"/>
  <c r="F53"/>
  <c r="F55" i="18"/>
  <c r="F53" i="19"/>
  <c r="F53" i="20"/>
  <c r="F53" i="21"/>
  <c r="F53" i="22"/>
  <c r="F53" i="9"/>
  <c r="F53" i="8"/>
  <c r="F53" i="16"/>
  <c r="F53" i="10"/>
  <c r="K55" i="18"/>
  <c r="K53" i="19"/>
  <c r="K53" i="22"/>
  <c r="K53" i="20"/>
  <c r="K53" i="21"/>
  <c r="C54" i="17"/>
  <c r="C56" i="18"/>
  <c r="C54" i="19"/>
  <c r="C54" i="20"/>
  <c r="C54" i="22"/>
  <c r="C54" i="11"/>
  <c r="C54" i="21"/>
  <c r="C54" i="13"/>
  <c r="C54" i="12"/>
  <c r="C54" i="10"/>
  <c r="C54" i="9"/>
  <c r="C54" i="8"/>
  <c r="C54" i="16"/>
  <c r="G54" i="17"/>
  <c r="G56" i="18"/>
  <c r="G54" i="19"/>
  <c r="G54" i="20"/>
  <c r="G54" i="22"/>
  <c r="G54" i="21"/>
  <c r="G54" i="9"/>
  <c r="G54" i="8"/>
  <c r="G54" i="16"/>
  <c r="L54" i="20"/>
  <c r="L54" i="19"/>
  <c r="L54" i="21"/>
  <c r="L54" i="22"/>
  <c r="H55" i="17"/>
  <c r="H57" i="18"/>
  <c r="H55" i="19"/>
  <c r="H55" i="20"/>
  <c r="H55" i="21"/>
  <c r="H55" i="22"/>
  <c r="H55" i="8"/>
  <c r="H55" i="16"/>
  <c r="D55" i="17"/>
  <c r="D57" i="18"/>
  <c r="D55" i="19"/>
  <c r="D55" i="20"/>
  <c r="D55" i="21"/>
  <c r="D55" i="22"/>
  <c r="D55" i="12"/>
  <c r="D55" i="11"/>
  <c r="D55" i="9"/>
  <c r="D55" i="8"/>
  <c r="D55" i="16"/>
  <c r="D55" i="10"/>
  <c r="I55" i="17"/>
  <c r="I55" i="19"/>
  <c r="I57" i="18"/>
  <c r="I55" i="20"/>
  <c r="I55" i="21"/>
  <c r="I55" i="22"/>
  <c r="I55" i="16"/>
  <c r="M55" i="20"/>
  <c r="M55" i="21"/>
  <c r="M55" i="22"/>
  <c r="E56" i="17"/>
  <c r="E58" i="18"/>
  <c r="E56" i="19"/>
  <c r="E56" i="20"/>
  <c r="E56" i="22"/>
  <c r="E56" i="11"/>
  <c r="E56" i="21"/>
  <c r="E56" i="10"/>
  <c r="E56" i="9"/>
  <c r="E56" i="8"/>
  <c r="E56" i="16"/>
  <c r="J56" i="17"/>
  <c r="J58" i="18"/>
  <c r="J56" i="19"/>
  <c r="J56" i="21"/>
  <c r="J56" i="20"/>
  <c r="J56" i="22"/>
  <c r="N56" i="21"/>
  <c r="N56" i="22"/>
  <c r="B57" i="13"/>
  <c r="B59" i="18"/>
  <c r="B57" i="19"/>
  <c r="B57" i="21"/>
  <c r="B57" i="12"/>
  <c r="B57" i="20"/>
  <c r="B57" i="22"/>
  <c r="B57" i="9"/>
  <c r="B57" i="8"/>
  <c r="B57" i="16"/>
  <c r="B57" i="11"/>
  <c r="B57" i="10"/>
  <c r="B57" i="17"/>
  <c r="F57"/>
  <c r="F59" i="18"/>
  <c r="F57" i="19"/>
  <c r="F57" i="21"/>
  <c r="F57" i="20"/>
  <c r="F57" i="22"/>
  <c r="F57" i="9"/>
  <c r="F57" i="8"/>
  <c r="F57" i="16"/>
  <c r="F57" i="10"/>
  <c r="K59" i="18"/>
  <c r="K57" i="19"/>
  <c r="K57" i="20"/>
  <c r="K57" i="22"/>
  <c r="K57" i="21"/>
  <c r="C58" i="17"/>
  <c r="C60" i="18"/>
  <c r="C58" i="19"/>
  <c r="C58" i="22"/>
  <c r="C58" i="11"/>
  <c r="C58" i="20"/>
  <c r="C58" i="21"/>
  <c r="C58" i="13"/>
  <c r="C58" i="12"/>
  <c r="C58" i="10"/>
  <c r="C58" i="9"/>
  <c r="C58" i="8"/>
  <c r="C58" i="16"/>
  <c r="G58" i="17"/>
  <c r="G60" i="18"/>
  <c r="G58" i="19"/>
  <c r="G58" i="22"/>
  <c r="G58" i="20"/>
  <c r="G58" i="21"/>
  <c r="G58" i="9"/>
  <c r="G58" i="8"/>
  <c r="G58" i="16"/>
  <c r="L58" i="19"/>
  <c r="L58" i="21"/>
  <c r="L58" i="22"/>
  <c r="L58" i="20"/>
  <c r="H59" i="17"/>
  <c r="H61" i="18"/>
  <c r="H59" i="19"/>
  <c r="H59" i="21"/>
  <c r="H59" i="22"/>
  <c r="H59" i="20"/>
  <c r="H59" i="8"/>
  <c r="H59" i="16"/>
  <c r="D59" i="17"/>
  <c r="D61" i="18"/>
  <c r="D59" i="19"/>
  <c r="D59" i="21"/>
  <c r="D59" i="22"/>
  <c r="D59" i="12"/>
  <c r="D59" i="20"/>
  <c r="D59" i="11"/>
  <c r="D59" i="9"/>
  <c r="D59" i="8"/>
  <c r="D59" i="16"/>
  <c r="D59" i="10"/>
  <c r="I59" i="17"/>
  <c r="I61" i="18"/>
  <c r="I59" i="19"/>
  <c r="I59" i="20"/>
  <c r="I59" i="21"/>
  <c r="I59" i="22"/>
  <c r="I59" i="16"/>
  <c r="M59" i="20"/>
  <c r="M59" i="21"/>
  <c r="M59" i="22"/>
  <c r="E60" i="17"/>
  <c r="E60" i="19"/>
  <c r="E62" i="18"/>
  <c r="E60" i="22"/>
  <c r="E60" i="11"/>
  <c r="E60" i="20"/>
  <c r="E60" i="21"/>
  <c r="E60" i="10"/>
  <c r="E60" i="9"/>
  <c r="E60" i="8"/>
  <c r="E60" i="16"/>
  <c r="J60" i="17"/>
  <c r="J62" i="18"/>
  <c r="J60" i="19"/>
  <c r="J60" i="20"/>
  <c r="J60" i="21"/>
  <c r="J60" i="22"/>
  <c r="N60"/>
  <c r="N60" i="21"/>
  <c r="B61" i="13"/>
  <c r="B61" i="19"/>
  <c r="B63" i="18"/>
  <c r="B61" i="20"/>
  <c r="B61" i="12"/>
  <c r="B61" i="21"/>
  <c r="B61" i="22"/>
  <c r="B61" i="9"/>
  <c r="B61" i="8"/>
  <c r="B61" i="16"/>
  <c r="B61" i="11"/>
  <c r="B61" i="10"/>
  <c r="B61" i="17"/>
  <c r="F61"/>
  <c r="F61" i="19"/>
  <c r="F63" i="18"/>
  <c r="F61" i="20"/>
  <c r="F61" i="21"/>
  <c r="F61" i="22"/>
  <c r="F61" i="9"/>
  <c r="F61" i="8"/>
  <c r="F61" i="16"/>
  <c r="F61" i="10"/>
  <c r="K63" i="18"/>
  <c r="K61" i="19"/>
  <c r="K61" i="21"/>
  <c r="K61" i="22"/>
  <c r="K61" i="20"/>
  <c r="C62" i="17"/>
  <c r="C62" i="19"/>
  <c r="C64" i="18"/>
  <c r="C62" i="20"/>
  <c r="C62" i="21"/>
  <c r="C62" i="22"/>
  <c r="C62" i="11"/>
  <c r="C62" i="13"/>
  <c r="C62" i="12"/>
  <c r="C62" i="10"/>
  <c r="C62" i="9"/>
  <c r="C62" i="8"/>
  <c r="C62" i="16"/>
  <c r="G62" i="17"/>
  <c r="G62" i="19"/>
  <c r="G64" i="18"/>
  <c r="G62" i="20"/>
  <c r="G62" i="21"/>
  <c r="G62" i="22"/>
  <c r="G62" i="9"/>
  <c r="G62" i="8"/>
  <c r="G62" i="16"/>
  <c r="L62" i="20"/>
  <c r="L62" i="19"/>
  <c r="L62" i="21"/>
  <c r="L62" i="22"/>
  <c r="H63" i="17"/>
  <c r="H63" i="19"/>
  <c r="H65" i="18"/>
  <c r="H63" i="20"/>
  <c r="H63" i="22"/>
  <c r="H63" i="21"/>
  <c r="H63" i="8"/>
  <c r="H63" i="16"/>
  <c r="D63" i="17"/>
  <c r="D63" i="19"/>
  <c r="D65" i="18"/>
  <c r="D63" i="20"/>
  <c r="D63" i="22"/>
  <c r="D63" i="12"/>
  <c r="D63" i="21"/>
  <c r="D63" i="11"/>
  <c r="D63" i="9"/>
  <c r="D63" i="8"/>
  <c r="D63" i="16"/>
  <c r="D63" i="10"/>
  <c r="I63" i="17"/>
  <c r="I65" i="18"/>
  <c r="I63" i="19"/>
  <c r="I63" i="21"/>
  <c r="I63" i="20"/>
  <c r="I63" i="22"/>
  <c r="I63" i="16"/>
  <c r="M63" i="20"/>
  <c r="M63" i="21"/>
  <c r="M63" i="22"/>
  <c r="A64" i="17"/>
  <c r="A66" i="18"/>
  <c r="A64" i="19"/>
  <c r="A64" i="20"/>
  <c r="A64" i="21"/>
  <c r="A64" i="22"/>
  <c r="A64" i="11"/>
  <c r="A64" i="10"/>
  <c r="A64" i="13"/>
  <c r="A64" i="12"/>
  <c r="A64" i="9"/>
  <c r="A64" i="8"/>
  <c r="A64" i="16"/>
  <c r="E64" i="17"/>
  <c r="E66" i="18"/>
  <c r="E64" i="19"/>
  <c r="E64" i="20"/>
  <c r="E64" i="21"/>
  <c r="E64" i="22"/>
  <c r="E64" i="11"/>
  <c r="E64" i="10"/>
  <c r="E64" i="9"/>
  <c r="E64" i="8"/>
  <c r="E64" i="16"/>
  <c r="J64" i="17"/>
  <c r="J66" i="18"/>
  <c r="J64" i="19"/>
  <c r="J64" i="20"/>
  <c r="J64" i="21"/>
  <c r="J64" i="22"/>
  <c r="N64" i="21"/>
  <c r="N64" i="22"/>
  <c r="B65" i="13"/>
  <c r="B65" i="19"/>
  <c r="B67" i="18"/>
  <c r="B65" i="22"/>
  <c r="B65" i="12"/>
  <c r="B65" i="20"/>
  <c r="B65" i="21"/>
  <c r="B65" i="9"/>
  <c r="B65" i="8"/>
  <c r="B65" i="16"/>
  <c r="B65" i="11"/>
  <c r="B65" i="10"/>
  <c r="B65" i="17"/>
  <c r="F65"/>
  <c r="F65" i="19"/>
  <c r="F67" i="18"/>
  <c r="F65" i="22"/>
  <c r="F65" i="20"/>
  <c r="F65" i="21"/>
  <c r="F65" i="9"/>
  <c r="F65" i="8"/>
  <c r="F65" i="16"/>
  <c r="F65" i="10"/>
  <c r="K67" i="18"/>
  <c r="K65" i="19"/>
  <c r="K65" i="20"/>
  <c r="K65" i="21"/>
  <c r="K65" i="22"/>
  <c r="C66" i="17"/>
  <c r="C66" i="19"/>
  <c r="C68" i="18"/>
  <c r="C66" i="21"/>
  <c r="C66" i="11"/>
  <c r="C66" i="20"/>
  <c r="C66" i="22"/>
  <c r="C66" i="13"/>
  <c r="C66" i="12"/>
  <c r="C66" i="10"/>
  <c r="C66" i="9"/>
  <c r="C66" i="8"/>
  <c r="C66" i="16"/>
  <c r="G66" i="17"/>
  <c r="G66" i="19"/>
  <c r="G68" i="18"/>
  <c r="G66" i="20"/>
  <c r="G66" i="21"/>
  <c r="G66" i="22"/>
  <c r="G66" i="9"/>
  <c r="G66" i="8"/>
  <c r="G66" i="16"/>
  <c r="L66" i="19"/>
  <c r="L66" i="21"/>
  <c r="L66" i="22"/>
  <c r="L66" i="20"/>
  <c r="H67" i="17"/>
  <c r="H67" i="19"/>
  <c r="H69" i="18"/>
  <c r="H67" i="20"/>
  <c r="H67" i="21"/>
  <c r="H67" i="22"/>
  <c r="H67" i="8"/>
  <c r="H67" i="16"/>
  <c r="E67" i="17"/>
  <c r="E69" i="18"/>
  <c r="E67" i="19"/>
  <c r="E67" i="20"/>
  <c r="E67" i="21"/>
  <c r="E67" i="22"/>
  <c r="E67" i="11"/>
  <c r="E67" i="9"/>
  <c r="E67" i="8"/>
  <c r="E67" i="16"/>
  <c r="E67" i="10"/>
  <c r="J67" i="17"/>
  <c r="J69" i="18"/>
  <c r="J67" i="19"/>
  <c r="J67" i="20"/>
  <c r="J67" i="21"/>
  <c r="J67" i="22"/>
  <c r="N67" i="21"/>
  <c r="N67" i="22"/>
  <c r="B68" i="13"/>
  <c r="B70" i="18"/>
  <c r="B68" i="17"/>
  <c r="B68" i="20"/>
  <c r="B68" i="19"/>
  <c r="B68" i="22"/>
  <c r="B68" i="11"/>
  <c r="B68" i="21"/>
  <c r="B68" i="10"/>
  <c r="B68" i="12"/>
  <c r="B68" i="9"/>
  <c r="B68" i="8"/>
  <c r="B68" i="16"/>
  <c r="F68" i="17"/>
  <c r="F70" i="18"/>
  <c r="F68" i="20"/>
  <c r="F68" i="19"/>
  <c r="F68" i="22"/>
  <c r="F68" i="21"/>
  <c r="F68" i="10"/>
  <c r="F68" i="9"/>
  <c r="F68" i="8"/>
  <c r="F68" i="16"/>
  <c r="J68" i="17"/>
  <c r="J70" i="18"/>
  <c r="J68" i="20"/>
  <c r="J68" i="19"/>
  <c r="J68" i="22"/>
  <c r="J68" i="21"/>
  <c r="N68"/>
  <c r="N68" i="22"/>
  <c r="C69" i="17"/>
  <c r="C71" i="18"/>
  <c r="C69" i="19"/>
  <c r="C69" i="20"/>
  <c r="C69" i="13"/>
  <c r="C69" i="12"/>
  <c r="C69" i="21"/>
  <c r="C69" i="22"/>
  <c r="C69" i="9"/>
  <c r="C69" i="8"/>
  <c r="C69" i="16"/>
  <c r="C69" i="11"/>
  <c r="C69" i="10"/>
  <c r="G69" i="17"/>
  <c r="G71" i="18"/>
  <c r="G69" i="19"/>
  <c r="G69" i="20"/>
  <c r="G69" i="21"/>
  <c r="G69" i="22"/>
  <c r="G69" i="9"/>
  <c r="G69" i="8"/>
  <c r="G69" i="16"/>
  <c r="L69" i="19"/>
  <c r="L69" i="20"/>
  <c r="L69" i="21"/>
  <c r="L69" i="22"/>
  <c r="H70" i="17"/>
  <c r="H72" i="18"/>
  <c r="H70" i="19"/>
  <c r="H70" i="21"/>
  <c r="H70" i="22"/>
  <c r="H70" i="20"/>
  <c r="H70" i="8"/>
  <c r="H70" i="16"/>
  <c r="D70" i="17"/>
  <c r="D72" i="18"/>
  <c r="D70" i="19"/>
  <c r="D70" i="21"/>
  <c r="D70" i="22"/>
  <c r="D70" i="11"/>
  <c r="D70" i="20"/>
  <c r="D70" i="12"/>
  <c r="D70" i="10"/>
  <c r="D70" i="9"/>
  <c r="D70" i="8"/>
  <c r="D70" i="16"/>
  <c r="I70" i="17"/>
  <c r="I70" i="19"/>
  <c r="I72" i="18"/>
  <c r="I70" i="20"/>
  <c r="I70" i="21"/>
  <c r="I70" i="22"/>
  <c r="I70" i="16"/>
  <c r="M70" i="20"/>
  <c r="M70" i="21"/>
  <c r="M70" i="22"/>
  <c r="A71" i="17"/>
  <c r="A73" i="18"/>
  <c r="A71" i="19"/>
  <c r="A71" i="22"/>
  <c r="A71" i="13"/>
  <c r="A71" i="12"/>
  <c r="A71" i="20"/>
  <c r="A71" i="21"/>
  <c r="A71" i="11"/>
  <c r="A71" i="10"/>
  <c r="A71" i="9"/>
  <c r="A71" i="8"/>
  <c r="A71" i="16"/>
  <c r="E71" i="17"/>
  <c r="E73" i="18"/>
  <c r="E71" i="19"/>
  <c r="E71" i="22"/>
  <c r="E71" i="20"/>
  <c r="E71" i="21"/>
  <c r="E71" i="11"/>
  <c r="E71" i="9"/>
  <c r="E71" i="8"/>
  <c r="E71" i="16"/>
  <c r="E71" i="10"/>
  <c r="J71" i="17"/>
  <c r="J71" i="19"/>
  <c r="J73" i="18"/>
  <c r="J71" i="20"/>
  <c r="J71" i="21"/>
  <c r="J71" i="22"/>
  <c r="N71" i="21"/>
  <c r="N71" i="22"/>
  <c r="B72" i="13"/>
  <c r="B74" i="18"/>
  <c r="B72" i="19"/>
  <c r="B72" i="17"/>
  <c r="B72" i="20"/>
  <c r="B72" i="21"/>
  <c r="B72" i="22"/>
  <c r="B72" i="11"/>
  <c r="B72" i="10"/>
  <c r="B72" i="12"/>
  <c r="B72" i="9"/>
  <c r="B72" i="8"/>
  <c r="B72" i="16"/>
  <c r="F72" i="17"/>
  <c r="F74" i="18"/>
  <c r="F72" i="19"/>
  <c r="F72" i="20"/>
  <c r="F72" i="21"/>
  <c r="F72" i="22"/>
  <c r="F72" i="10"/>
  <c r="F72" i="9"/>
  <c r="F72" i="8"/>
  <c r="F72" i="16"/>
  <c r="K72" i="20"/>
  <c r="K72" i="19"/>
  <c r="K74" i="18"/>
  <c r="K72" i="22"/>
  <c r="K72" i="21"/>
  <c r="C73" i="17"/>
  <c r="C75" i="18"/>
  <c r="C73" i="20"/>
  <c r="C73" i="19"/>
  <c r="C73" i="13"/>
  <c r="C73" i="12"/>
  <c r="C73" i="21"/>
  <c r="C73" i="22"/>
  <c r="C73" i="9"/>
  <c r="C73" i="8"/>
  <c r="C73" i="16"/>
  <c r="C73" i="11"/>
  <c r="C73" i="10"/>
  <c r="G73" i="17"/>
  <c r="G75" i="18"/>
  <c r="G73" i="20"/>
  <c r="G73" i="19"/>
  <c r="G73" i="21"/>
  <c r="G73" i="22"/>
  <c r="G73" i="9"/>
  <c r="G73" i="8"/>
  <c r="G73" i="16"/>
  <c r="L73" i="19"/>
  <c r="L73" i="21"/>
  <c r="L73" i="22"/>
  <c r="L73" i="20"/>
  <c r="H74" i="17"/>
  <c r="H74" i="19"/>
  <c r="H76" i="18"/>
  <c r="H74" i="20"/>
  <c r="H74" i="21"/>
  <c r="H74" i="22"/>
  <c r="H74" i="8"/>
  <c r="H74" i="16"/>
  <c r="D74" i="17"/>
  <c r="D74" i="19"/>
  <c r="D76" i="18"/>
  <c r="D74" i="20"/>
  <c r="D74" i="21"/>
  <c r="D74" i="22"/>
  <c r="D74" i="11"/>
  <c r="D74" i="12"/>
  <c r="D74" i="10"/>
  <c r="D74" i="9"/>
  <c r="D74" i="8"/>
  <c r="D74" i="16"/>
  <c r="I74" i="17"/>
  <c r="I76" i="18"/>
  <c r="I74" i="19"/>
  <c r="I74" i="20"/>
  <c r="I74" i="21"/>
  <c r="I74" i="22"/>
  <c r="I74" i="16"/>
  <c r="M74" i="20"/>
  <c r="M74" i="21"/>
  <c r="M74" i="22"/>
  <c r="E75" i="17"/>
  <c r="E75" i="19"/>
  <c r="E77" i="18"/>
  <c r="E75" i="20"/>
  <c r="E75" i="22"/>
  <c r="E75" i="21"/>
  <c r="E75" i="11"/>
  <c r="E75" i="9"/>
  <c r="E75" i="8"/>
  <c r="E75" i="16"/>
  <c r="E75" i="10"/>
  <c r="J75" i="17"/>
  <c r="J77" i="18"/>
  <c r="J75" i="19"/>
  <c r="J75" i="20"/>
  <c r="J75" i="21"/>
  <c r="J75" i="22"/>
  <c r="N75" i="21"/>
  <c r="N75" i="22"/>
  <c r="B76" i="13"/>
  <c r="B76" i="17"/>
  <c r="B78" i="18"/>
  <c r="B76" i="19"/>
  <c r="B76" i="20"/>
  <c r="B76" i="21"/>
  <c r="B76" i="22"/>
  <c r="B76" i="11"/>
  <c r="B76" i="10"/>
  <c r="B76" i="12"/>
  <c r="B76" i="9"/>
  <c r="B76" i="8"/>
  <c r="B76" i="16"/>
  <c r="F76" i="17"/>
  <c r="F78" i="18"/>
  <c r="F76" i="19"/>
  <c r="F76" i="20"/>
  <c r="F76" i="21"/>
  <c r="F76" i="22"/>
  <c r="F76" i="10"/>
  <c r="F76" i="9"/>
  <c r="F76" i="8"/>
  <c r="F76" i="16"/>
  <c r="K76" i="19"/>
  <c r="K76" i="20"/>
  <c r="K78" i="18"/>
  <c r="K76" i="21"/>
  <c r="K76" i="22"/>
  <c r="C77" i="17"/>
  <c r="C77" i="19"/>
  <c r="C79" i="18"/>
  <c r="C77" i="21"/>
  <c r="C77" i="13"/>
  <c r="C77" i="12"/>
  <c r="C77" i="20"/>
  <c r="C77" i="22"/>
  <c r="C77" i="9"/>
  <c r="C77" i="8"/>
  <c r="C77" i="16"/>
  <c r="C77" i="11"/>
  <c r="C77" i="10"/>
  <c r="G77" i="17"/>
  <c r="G77" i="19"/>
  <c r="G79" i="18"/>
  <c r="G77" i="21"/>
  <c r="G77" i="20"/>
  <c r="G77" i="22"/>
  <c r="G77" i="9"/>
  <c r="G77" i="8"/>
  <c r="G77" i="16"/>
  <c r="L77" i="19"/>
  <c r="L77" i="20"/>
  <c r="L77" i="22"/>
  <c r="L77" i="21"/>
  <c r="H78" i="17"/>
  <c r="H80" i="18"/>
  <c r="H78" i="19"/>
  <c r="H78" i="20"/>
  <c r="H78" i="22"/>
  <c r="H78" i="21"/>
  <c r="H78" i="8"/>
  <c r="H78" i="16"/>
  <c r="D78" i="17"/>
  <c r="D80" i="18"/>
  <c r="D78" i="19"/>
  <c r="D78" i="20"/>
  <c r="D78" i="22"/>
  <c r="D78" i="11"/>
  <c r="D78" i="21"/>
  <c r="D78" i="12"/>
  <c r="D78" i="10"/>
  <c r="D78" i="9"/>
  <c r="D78" i="8"/>
  <c r="D78" i="16"/>
  <c r="I78" i="17"/>
  <c r="I80" i="18"/>
  <c r="I78" i="19"/>
  <c r="I78" i="20"/>
  <c r="I78" i="21"/>
  <c r="I78" i="22"/>
  <c r="I78" i="16"/>
  <c r="M78" i="20"/>
  <c r="M78" i="21"/>
  <c r="M78" i="22"/>
  <c r="E79" i="17"/>
  <c r="E81" i="18"/>
  <c r="E79" i="19"/>
  <c r="E79" i="20"/>
  <c r="E79" i="21"/>
  <c r="E79" i="22"/>
  <c r="E79" i="11"/>
  <c r="E79" i="9"/>
  <c r="E79" i="8"/>
  <c r="E79" i="16"/>
  <c r="E79" i="10"/>
  <c r="J79" i="17"/>
  <c r="J81" i="18"/>
  <c r="J79" i="19"/>
  <c r="J79" i="20"/>
  <c r="J79" i="21"/>
  <c r="J79" i="22"/>
  <c r="N79" i="21"/>
  <c r="N79" i="22"/>
  <c r="B80" i="13"/>
  <c r="B80" i="19"/>
  <c r="B82" i="18"/>
  <c r="B80" i="17"/>
  <c r="B80" i="22"/>
  <c r="B80" i="11"/>
  <c r="B80" i="20"/>
  <c r="B80" i="21"/>
  <c r="B80" i="10"/>
  <c r="B80" i="12"/>
  <c r="B80" i="9"/>
  <c r="B80" i="8"/>
  <c r="B80" i="16"/>
  <c r="F80" i="17"/>
  <c r="F80" i="19"/>
  <c r="F82" i="18"/>
  <c r="F80" i="22"/>
  <c r="F80" i="20"/>
  <c r="F80" i="21"/>
  <c r="F80" i="10"/>
  <c r="F80" i="9"/>
  <c r="F80" i="8"/>
  <c r="F80" i="16"/>
  <c r="K80" i="19"/>
  <c r="K80" i="20"/>
  <c r="K82" i="18"/>
  <c r="K80" i="21"/>
  <c r="K80" i="22"/>
  <c r="C81" i="17"/>
  <c r="C83" i="18"/>
  <c r="C81" i="19"/>
  <c r="C81" i="20"/>
  <c r="C81" i="21"/>
  <c r="C81" i="22"/>
  <c r="C81" i="13"/>
  <c r="C81" i="12"/>
  <c r="C81" i="9"/>
  <c r="C81" i="8"/>
  <c r="C81" i="16"/>
  <c r="C81" i="11"/>
  <c r="C81" i="10"/>
  <c r="G81" i="17"/>
  <c r="G83" i="18"/>
  <c r="G81" i="19"/>
  <c r="G81" i="20"/>
  <c r="G81" i="21"/>
  <c r="G81" i="22"/>
  <c r="G81" i="9"/>
  <c r="G81" i="8"/>
  <c r="G81" i="16"/>
  <c r="L81" i="19"/>
  <c r="L81" i="20"/>
  <c r="L81" i="21"/>
  <c r="L81" i="22"/>
  <c r="H82" i="17"/>
  <c r="H82" i="19"/>
  <c r="H84" i="18"/>
  <c r="H82" i="20"/>
  <c r="H82" i="21"/>
  <c r="H82" i="22"/>
  <c r="H82" i="8"/>
  <c r="H82" i="16"/>
  <c r="D82" i="17"/>
  <c r="D82" i="19"/>
  <c r="D84" i="18"/>
  <c r="D82" i="20"/>
  <c r="D82" i="11"/>
  <c r="D82" i="21"/>
  <c r="D82" i="22"/>
  <c r="D82" i="12"/>
  <c r="D82" i="10"/>
  <c r="D82" i="9"/>
  <c r="D82" i="8"/>
  <c r="D82" i="16"/>
  <c r="I82" i="17"/>
  <c r="I84" i="18"/>
  <c r="I82" i="19"/>
  <c r="I82" i="21"/>
  <c r="I82" i="22"/>
  <c r="I82" i="20"/>
  <c r="I82" i="16"/>
  <c r="M82" i="20"/>
  <c r="M82" i="21"/>
  <c r="M82" i="22"/>
  <c r="E83" i="17"/>
  <c r="E83" i="19"/>
  <c r="E85" i="18"/>
  <c r="E83" i="20"/>
  <c r="E83" i="21"/>
  <c r="E83" i="22"/>
  <c r="E83" i="11"/>
  <c r="E83" i="9"/>
  <c r="E83" i="8"/>
  <c r="E83" i="16"/>
  <c r="E83" i="10"/>
  <c r="J83" i="17"/>
  <c r="J85" i="18"/>
  <c r="J83" i="19"/>
  <c r="J83" i="22"/>
  <c r="J83" i="20"/>
  <c r="J83" i="21"/>
  <c r="N83"/>
  <c r="N83" i="22"/>
  <c r="B84" i="13"/>
  <c r="B84" i="17"/>
  <c r="B86" i="18"/>
  <c r="B84" i="20"/>
  <c r="B84" i="19"/>
  <c r="B84" i="11"/>
  <c r="B84" i="21"/>
  <c r="B84" i="22"/>
  <c r="B84" i="10"/>
  <c r="B84" i="12"/>
  <c r="B84" i="9"/>
  <c r="B84" i="8"/>
  <c r="B84" i="16"/>
  <c r="F84" i="17"/>
  <c r="F86" i="18"/>
  <c r="F84" i="20"/>
  <c r="F84" i="19"/>
  <c r="F84" i="21"/>
  <c r="F84" i="22"/>
  <c r="F84" i="10"/>
  <c r="F84" i="9"/>
  <c r="F84" i="8"/>
  <c r="F84" i="16"/>
  <c r="K84" i="19"/>
  <c r="K84" i="20"/>
  <c r="K86" i="18"/>
  <c r="K84" i="22"/>
  <c r="K84" i="21"/>
  <c r="C85" i="17"/>
  <c r="C85" i="19"/>
  <c r="C87" i="18"/>
  <c r="C85" i="20"/>
  <c r="C85" i="22"/>
  <c r="C85" i="13"/>
  <c r="C85" i="12"/>
  <c r="C85" i="21"/>
  <c r="C85" i="9"/>
  <c r="C85" i="8"/>
  <c r="C85" i="16"/>
  <c r="C85" i="11"/>
  <c r="C85" i="10"/>
  <c r="G85" i="17"/>
  <c r="G85" i="19"/>
  <c r="G87" i="18"/>
  <c r="G85" i="20"/>
  <c r="G85" i="22"/>
  <c r="G85" i="21"/>
  <c r="G85" i="9"/>
  <c r="G85" i="8"/>
  <c r="G85" i="16"/>
  <c r="L85" i="19"/>
  <c r="L85" i="20"/>
  <c r="L85" i="21"/>
  <c r="L85" i="22"/>
  <c r="H86" i="17"/>
  <c r="H88" i="18"/>
  <c r="H86" i="19"/>
  <c r="H86" i="21"/>
  <c r="H86" i="20"/>
  <c r="H86" i="22"/>
  <c r="H86" i="8"/>
  <c r="H86" i="16"/>
  <c r="D86" i="17"/>
  <c r="D88" i="18"/>
  <c r="D86" i="19"/>
  <c r="D86" i="21"/>
  <c r="D86" i="11"/>
  <c r="D86" i="20"/>
  <c r="D86" i="22"/>
  <c r="D86" i="12"/>
  <c r="D86" i="10"/>
  <c r="D86" i="9"/>
  <c r="D86" i="8"/>
  <c r="D86" i="16"/>
  <c r="I86" i="17"/>
  <c r="I88" i="18"/>
  <c r="I86" i="19"/>
  <c r="I86" i="20"/>
  <c r="I86" i="22"/>
  <c r="I86" i="21"/>
  <c r="I86" i="16"/>
  <c r="M86" i="20"/>
  <c r="M86" i="22"/>
  <c r="M86" i="21"/>
  <c r="E87" i="17"/>
  <c r="E89" i="18"/>
  <c r="E87" i="19"/>
  <c r="E87" i="20"/>
  <c r="E87" i="21"/>
  <c r="E87" i="22"/>
  <c r="E87" i="11"/>
  <c r="E87" i="9"/>
  <c r="E87" i="8"/>
  <c r="E87" i="16"/>
  <c r="E87" i="10"/>
  <c r="J87" i="17"/>
  <c r="J89" i="18"/>
  <c r="J87" i="19"/>
  <c r="J87" i="20"/>
  <c r="J87" i="21"/>
  <c r="J87" i="22"/>
  <c r="N87" i="21"/>
  <c r="N87" i="22"/>
  <c r="B88" i="13"/>
  <c r="B88" i="19"/>
  <c r="B90" i="18"/>
  <c r="B88" i="17"/>
  <c r="B88" i="20"/>
  <c r="B88" i="21"/>
  <c r="B88" i="11"/>
  <c r="B88" i="22"/>
  <c r="B88" i="10"/>
  <c r="B88" i="12"/>
  <c r="B88" i="9"/>
  <c r="B88" i="8"/>
  <c r="B88" i="16"/>
  <c r="F88" i="17"/>
  <c r="F88" i="19"/>
  <c r="F90" i="18"/>
  <c r="F88" i="20"/>
  <c r="F88" i="21"/>
  <c r="F88" i="22"/>
  <c r="F88" i="10"/>
  <c r="F88" i="9"/>
  <c r="F88" i="8"/>
  <c r="F88" i="16"/>
  <c r="K88" i="20"/>
  <c r="K88" i="19"/>
  <c r="K90" i="18"/>
  <c r="K88" i="21"/>
  <c r="K88" i="22"/>
  <c r="C89" i="17"/>
  <c r="C91" i="18"/>
  <c r="C89" i="20"/>
  <c r="C89" i="19"/>
  <c r="C89" i="22"/>
  <c r="C89" i="13"/>
  <c r="C89" i="12"/>
  <c r="C89" i="21"/>
  <c r="C89" i="9"/>
  <c r="C89" i="8"/>
  <c r="C89" i="16"/>
  <c r="C89" i="11"/>
  <c r="C89" i="10"/>
  <c r="G89" i="17"/>
  <c r="G91" i="18"/>
  <c r="G89" i="20"/>
  <c r="G89" i="19"/>
  <c r="G89" i="22"/>
  <c r="G89" i="21"/>
  <c r="G89" i="9"/>
  <c r="G89" i="8"/>
  <c r="G89" i="16"/>
  <c r="L89" i="19"/>
  <c r="L89" i="21"/>
  <c r="L89" i="20"/>
  <c r="L89" i="22"/>
  <c r="H90" i="17"/>
  <c r="H92" i="18"/>
  <c r="H90" i="19"/>
  <c r="H90" i="20"/>
  <c r="H90" i="21"/>
  <c r="H90" i="22"/>
  <c r="H90" i="8"/>
  <c r="H90" i="16"/>
  <c r="D90" i="17"/>
  <c r="D92" i="18"/>
  <c r="D90" i="19"/>
  <c r="D90" i="20"/>
  <c r="D90" i="21"/>
  <c r="D90" i="11"/>
  <c r="D90" i="22"/>
  <c r="D90" i="12"/>
  <c r="D90" i="10"/>
  <c r="D90" i="9"/>
  <c r="D90" i="8"/>
  <c r="D90" i="16"/>
  <c r="I90" i="17"/>
  <c r="I90" i="19"/>
  <c r="I92" i="18"/>
  <c r="I90" i="20"/>
  <c r="I90" i="22"/>
  <c r="I90" i="21"/>
  <c r="I90" i="16"/>
  <c r="M90" i="20"/>
  <c r="M90" i="22"/>
  <c r="M90" i="21"/>
  <c r="E91" i="17"/>
  <c r="E93" i="18"/>
  <c r="E91" i="19"/>
  <c r="E91" i="20"/>
  <c r="E91" i="21"/>
  <c r="E91" i="22"/>
  <c r="E91" i="11"/>
  <c r="E91" i="9"/>
  <c r="E91" i="8"/>
  <c r="E91" i="16"/>
  <c r="E91" i="10"/>
  <c r="J91" i="17"/>
  <c r="J91" i="19"/>
  <c r="J93" i="18"/>
  <c r="J91" i="20"/>
  <c r="J91" i="21"/>
  <c r="J91" i="22"/>
  <c r="N91" i="21"/>
  <c r="N91" i="22"/>
  <c r="B92" i="13"/>
  <c r="B94" i="18"/>
  <c r="B92" i="17"/>
  <c r="B92" i="19"/>
  <c r="B92" i="20"/>
  <c r="B92" i="21"/>
  <c r="B92" i="11"/>
  <c r="B92" i="22"/>
  <c r="B92" i="10"/>
  <c r="B92" i="12"/>
  <c r="B92" i="9"/>
  <c r="B92" i="8"/>
  <c r="B92" i="16"/>
  <c r="F92" i="17"/>
  <c r="F94" i="18"/>
  <c r="F92" i="19"/>
  <c r="F92" i="20"/>
  <c r="F92" i="21"/>
  <c r="F92" i="22"/>
  <c r="F92" i="10"/>
  <c r="F92" i="9"/>
  <c r="F92" i="8"/>
  <c r="F92" i="16"/>
  <c r="K92" i="19"/>
  <c r="K92" i="20"/>
  <c r="K94" i="18"/>
  <c r="K92" i="21"/>
  <c r="K92" i="22"/>
  <c r="B64" i="13"/>
  <c r="B66" i="18"/>
  <c r="B64" i="19"/>
  <c r="B64" i="17"/>
  <c r="B64" i="11"/>
  <c r="B64" i="20"/>
  <c r="B64" i="21"/>
  <c r="B64" i="22"/>
  <c r="B64" i="10"/>
  <c r="B64" i="12"/>
  <c r="B64" i="9"/>
  <c r="B64" i="8"/>
  <c r="B64" i="16"/>
  <c r="F64" i="17"/>
  <c r="F66" i="18"/>
  <c r="F64" i="19"/>
  <c r="F64" i="20"/>
  <c r="F64" i="21"/>
  <c r="F64" i="22"/>
  <c r="F64" i="10"/>
  <c r="F64" i="9"/>
  <c r="F64" i="8"/>
  <c r="F64" i="16"/>
  <c r="K64" i="19"/>
  <c r="K64" i="20"/>
  <c r="K66" i="18"/>
  <c r="K64" i="22"/>
  <c r="K64" i="21"/>
  <c r="C65" i="17"/>
  <c r="C67" i="18"/>
  <c r="C65" i="19"/>
  <c r="C65" i="20"/>
  <c r="C65" i="21"/>
  <c r="C65" i="13"/>
  <c r="C65" i="12"/>
  <c r="C65" i="22"/>
  <c r="C65" i="9"/>
  <c r="C65" i="8"/>
  <c r="C65" i="16"/>
  <c r="C65" i="11"/>
  <c r="C65" i="10"/>
  <c r="G65" i="17"/>
  <c r="G67" i="18"/>
  <c r="G65" i="19"/>
  <c r="G65" i="20"/>
  <c r="G65" i="21"/>
  <c r="G65" i="22"/>
  <c r="G65" i="9"/>
  <c r="G65" i="8"/>
  <c r="G65" i="16"/>
  <c r="L65" i="19"/>
  <c r="L65" i="22"/>
  <c r="L65" i="20"/>
  <c r="L65" i="21"/>
  <c r="H66" i="17"/>
  <c r="H68" i="18"/>
  <c r="H66" i="19"/>
  <c r="H66" i="20"/>
  <c r="H66" i="22"/>
  <c r="H66" i="21"/>
  <c r="H66" i="8"/>
  <c r="H66" i="16"/>
  <c r="D66" i="17"/>
  <c r="D68" i="18"/>
  <c r="D66" i="19"/>
  <c r="D66" i="20"/>
  <c r="D66" i="22"/>
  <c r="D66" i="11"/>
  <c r="D66" i="21"/>
  <c r="D66" i="12"/>
  <c r="D66" i="10"/>
  <c r="D66" i="9"/>
  <c r="D66" i="8"/>
  <c r="D66" i="16"/>
  <c r="I66" i="17"/>
  <c r="I68" i="18"/>
  <c r="I66" i="19"/>
  <c r="I66" i="21"/>
  <c r="I66" i="20"/>
  <c r="I66" i="22"/>
  <c r="I66" i="16"/>
  <c r="M66" i="20"/>
  <c r="M66" i="21"/>
  <c r="M66" i="22"/>
  <c r="A67" i="17"/>
  <c r="A69" i="18"/>
  <c r="A67" i="19"/>
  <c r="A67" i="20"/>
  <c r="A67" i="21"/>
  <c r="A67" i="22"/>
  <c r="A67" i="13"/>
  <c r="A67" i="12"/>
  <c r="A67" i="11"/>
  <c r="A67" i="10"/>
  <c r="A67" i="9"/>
  <c r="A67" i="8"/>
  <c r="A67" i="16"/>
  <c r="D67" i="17"/>
  <c r="D67" i="19"/>
  <c r="D69" i="18"/>
  <c r="D67" i="20"/>
  <c r="D67" i="12"/>
  <c r="D67" i="21"/>
  <c r="D67" i="22"/>
  <c r="D67" i="11"/>
  <c r="D67" i="9"/>
  <c r="D67" i="8"/>
  <c r="D67" i="16"/>
  <c r="D67" i="10"/>
  <c r="I67" i="17"/>
  <c r="I69" i="18"/>
  <c r="I67" i="19"/>
  <c r="I67" i="20"/>
  <c r="I67" i="21"/>
  <c r="I67" i="22"/>
  <c r="I67" i="16"/>
  <c r="M67" i="20"/>
  <c r="M67" i="21"/>
  <c r="M67" i="22"/>
  <c r="A68" i="17"/>
  <c r="A68" i="19"/>
  <c r="A70" i="18"/>
  <c r="A68" i="21"/>
  <c r="A68" i="11"/>
  <c r="A68" i="10"/>
  <c r="A68" i="20"/>
  <c r="A68" i="22"/>
  <c r="A68" i="13"/>
  <c r="A68" i="12"/>
  <c r="A68" i="9"/>
  <c r="A68" i="8"/>
  <c r="A68" i="16"/>
  <c r="E68" i="17"/>
  <c r="E68" i="19"/>
  <c r="E70" i="18"/>
  <c r="E68" i="21"/>
  <c r="E68" i="11"/>
  <c r="E68" i="20"/>
  <c r="E68" i="22"/>
  <c r="E68" i="10"/>
  <c r="E68" i="9"/>
  <c r="E68" i="8"/>
  <c r="E68" i="16"/>
  <c r="K68" i="19"/>
  <c r="K68" i="20"/>
  <c r="K70" i="18"/>
  <c r="K68" i="21"/>
  <c r="K68" i="22"/>
  <c r="B69" i="13"/>
  <c r="B69" i="20"/>
  <c r="B71" i="18"/>
  <c r="B69" i="19"/>
  <c r="B69" i="21"/>
  <c r="B69" i="22"/>
  <c r="B69" i="12"/>
  <c r="B69" i="9"/>
  <c r="B69" i="8"/>
  <c r="B69" i="16"/>
  <c r="B69" i="11"/>
  <c r="B69" i="10"/>
  <c r="B69" i="17"/>
  <c r="F69"/>
  <c r="F69" i="20"/>
  <c r="F71" i="18"/>
  <c r="F69" i="19"/>
  <c r="F69" i="21"/>
  <c r="F69" i="22"/>
  <c r="F69" i="9"/>
  <c r="F69" i="8"/>
  <c r="F69" i="16"/>
  <c r="F69" i="10"/>
  <c r="K71" i="18"/>
  <c r="K69" i="19"/>
  <c r="K69" i="20"/>
  <c r="K69" i="21"/>
  <c r="K69" i="22"/>
  <c r="C70" i="17"/>
  <c r="C70" i="19"/>
  <c r="C70" i="20"/>
  <c r="C72" i="18"/>
  <c r="C70" i="11"/>
  <c r="C70" i="21"/>
  <c r="C70" i="22"/>
  <c r="C70" i="13"/>
  <c r="C70" i="12"/>
  <c r="C70" i="10"/>
  <c r="C70" i="9"/>
  <c r="C70" i="8"/>
  <c r="C70" i="16"/>
  <c r="G70" i="17"/>
  <c r="G70" i="19"/>
  <c r="G70" i="20"/>
  <c r="G72" i="18"/>
  <c r="G70" i="21"/>
  <c r="G70" i="22"/>
  <c r="G70" i="9"/>
  <c r="G70" i="8"/>
  <c r="G70" i="16"/>
  <c r="L70" i="20"/>
  <c r="L70" i="19"/>
  <c r="L70" i="21"/>
  <c r="L70" i="22"/>
  <c r="H71" i="17"/>
  <c r="H71" i="19"/>
  <c r="H71" i="20"/>
  <c r="H73" i="18"/>
  <c r="H71" i="21"/>
  <c r="H71" i="22"/>
  <c r="H71" i="8"/>
  <c r="H71" i="16"/>
  <c r="D71" i="17"/>
  <c r="D71" i="19"/>
  <c r="D71" i="20"/>
  <c r="D73" i="18"/>
  <c r="D71" i="21"/>
  <c r="D71" i="12"/>
  <c r="D71" i="22"/>
  <c r="D71" i="11"/>
  <c r="D71" i="9"/>
  <c r="D71" i="8"/>
  <c r="D71" i="16"/>
  <c r="D71" i="10"/>
  <c r="I71" i="17"/>
  <c r="I73" i="18"/>
  <c r="I71" i="19"/>
  <c r="I71" i="22"/>
  <c r="I71" i="20"/>
  <c r="I71" i="21"/>
  <c r="I71" i="16"/>
  <c r="M71" i="20"/>
  <c r="M71" i="22"/>
  <c r="M71" i="21"/>
  <c r="A72" i="17"/>
  <c r="A72" i="19"/>
  <c r="A72" i="20"/>
  <c r="A74" i="18"/>
  <c r="A72" i="11"/>
  <c r="A72" i="10"/>
  <c r="A72" i="21"/>
  <c r="A72" i="22"/>
  <c r="A72" i="13"/>
  <c r="A72" i="12"/>
  <c r="A72" i="9"/>
  <c r="A72" i="8"/>
  <c r="A72" i="16"/>
  <c r="E72" i="17"/>
  <c r="E72" i="19"/>
  <c r="E72" i="20"/>
  <c r="E74" i="18"/>
  <c r="E72" i="11"/>
  <c r="E72" i="21"/>
  <c r="E72" i="22"/>
  <c r="E72" i="10"/>
  <c r="E72" i="9"/>
  <c r="E72" i="8"/>
  <c r="E72" i="16"/>
  <c r="J72" i="17"/>
  <c r="J74" i="18"/>
  <c r="J72" i="19"/>
  <c r="J72" i="20"/>
  <c r="J72" i="21"/>
  <c r="J72" i="22"/>
  <c r="N72" i="21"/>
  <c r="N72" i="22"/>
  <c r="B73" i="13"/>
  <c r="B73" i="19"/>
  <c r="B75" i="18"/>
  <c r="B73" i="20"/>
  <c r="B73" i="21"/>
  <c r="B73" i="22"/>
  <c r="B73" i="12"/>
  <c r="B73" i="9"/>
  <c r="B73" i="8"/>
  <c r="B73" i="16"/>
  <c r="B73" i="11"/>
  <c r="B73" i="10"/>
  <c r="B73" i="17"/>
  <c r="F73"/>
  <c r="F73" i="19"/>
  <c r="F75" i="18"/>
  <c r="F73" i="20"/>
  <c r="F73" i="21"/>
  <c r="F73" i="22"/>
  <c r="F73" i="9"/>
  <c r="F73" i="8"/>
  <c r="F73" i="16"/>
  <c r="F73" i="10"/>
  <c r="K75" i="18"/>
  <c r="K73" i="20"/>
  <c r="K73" i="19"/>
  <c r="K73" i="21"/>
  <c r="K73" i="22"/>
  <c r="C74" i="17"/>
  <c r="C76" i="18"/>
  <c r="C74" i="19"/>
  <c r="C74" i="11"/>
  <c r="C74" i="20"/>
  <c r="C74" i="21"/>
  <c r="C74" i="22"/>
  <c r="C74" i="13"/>
  <c r="C74" i="12"/>
  <c r="C74" i="10"/>
  <c r="C74" i="9"/>
  <c r="C74" i="8"/>
  <c r="C74" i="16"/>
  <c r="G74" i="17"/>
  <c r="G76" i="18"/>
  <c r="G74" i="19"/>
  <c r="G74" i="20"/>
  <c r="G74" i="21"/>
  <c r="G74" i="22"/>
  <c r="G74" i="9"/>
  <c r="G74" i="8"/>
  <c r="G74" i="16"/>
  <c r="L74" i="19"/>
  <c r="L74" i="21"/>
  <c r="L74" i="22"/>
  <c r="L74" i="20"/>
  <c r="H75" i="17"/>
  <c r="H77" i="18"/>
  <c r="H75" i="19"/>
  <c r="H75" i="21"/>
  <c r="H75" i="20"/>
  <c r="H75" i="22"/>
  <c r="H75" i="8"/>
  <c r="H75" i="16"/>
  <c r="D75" i="17"/>
  <c r="D77" i="18"/>
  <c r="D75" i="19"/>
  <c r="D75" i="21"/>
  <c r="D75" i="12"/>
  <c r="D75" i="20"/>
  <c r="D75" i="22"/>
  <c r="D75" i="11"/>
  <c r="D75" i="9"/>
  <c r="D75" i="8"/>
  <c r="D75" i="16"/>
  <c r="D75" i="10"/>
  <c r="I75" i="17"/>
  <c r="I75" i="19"/>
  <c r="I77" i="18"/>
  <c r="I75" i="20"/>
  <c r="I75" i="22"/>
  <c r="I75" i="21"/>
  <c r="I75" i="16"/>
  <c r="M75" i="20"/>
  <c r="M75" i="22"/>
  <c r="M75" i="21"/>
  <c r="A76" i="17"/>
  <c r="A78" i="18"/>
  <c r="A76" i="19"/>
  <c r="A76" i="20"/>
  <c r="A76" i="11"/>
  <c r="A76" i="10"/>
  <c r="A76" i="21"/>
  <c r="A76" i="22"/>
  <c r="A76" i="13"/>
  <c r="A76" i="12"/>
  <c r="A76" i="9"/>
  <c r="A76" i="8"/>
  <c r="A76" i="16"/>
  <c r="E76" i="17"/>
  <c r="E78" i="18"/>
  <c r="E76" i="19"/>
  <c r="E76" i="20"/>
  <c r="E76" i="11"/>
  <c r="E76" i="21"/>
  <c r="E76" i="22"/>
  <c r="E76" i="10"/>
  <c r="E76" i="9"/>
  <c r="E76" i="8"/>
  <c r="E76" i="16"/>
  <c r="J76" i="17"/>
  <c r="J78" i="18"/>
  <c r="J76" i="19"/>
  <c r="J76" i="20"/>
  <c r="J76" i="21"/>
  <c r="J76" i="22"/>
  <c r="N76" i="21"/>
  <c r="N76" i="22"/>
  <c r="B77" i="13"/>
  <c r="B79" i="18"/>
  <c r="B77" i="19"/>
  <c r="B77" i="20"/>
  <c r="B77" i="22"/>
  <c r="B77" i="12"/>
  <c r="B77" i="21"/>
  <c r="B77" i="9"/>
  <c r="B77" i="8"/>
  <c r="B77" i="16"/>
  <c r="B77" i="11"/>
  <c r="B77" i="10"/>
  <c r="B77" i="17"/>
  <c r="F77"/>
  <c r="F79" i="18"/>
  <c r="F77" i="19"/>
  <c r="F77" i="20"/>
  <c r="F77" i="22"/>
  <c r="F77" i="21"/>
  <c r="F77" i="9"/>
  <c r="F77" i="8"/>
  <c r="F77" i="16"/>
  <c r="F77" i="10"/>
  <c r="K79" i="18"/>
  <c r="K77" i="19"/>
  <c r="K77" i="21"/>
  <c r="K77" i="20"/>
  <c r="K77" i="22"/>
  <c r="C78" i="17"/>
  <c r="C80" i="18"/>
  <c r="C78" i="19"/>
  <c r="C78" i="20"/>
  <c r="C78" i="21"/>
  <c r="C78" i="11"/>
  <c r="C78" i="22"/>
  <c r="C78" i="13"/>
  <c r="C78" i="12"/>
  <c r="C78" i="10"/>
  <c r="C78" i="9"/>
  <c r="C78" i="8"/>
  <c r="C78" i="16"/>
  <c r="G78" i="17"/>
  <c r="G80" i="18"/>
  <c r="G78" i="19"/>
  <c r="G78" i="20"/>
  <c r="G78" i="21"/>
  <c r="G78" i="22"/>
  <c r="G78" i="9"/>
  <c r="G78" i="8"/>
  <c r="G78" i="16"/>
  <c r="L78" i="20"/>
  <c r="L78" i="19"/>
  <c r="L78" i="21"/>
  <c r="L78" i="22"/>
  <c r="H79" i="17"/>
  <c r="H81" i="18"/>
  <c r="H79" i="19"/>
  <c r="H79" i="20"/>
  <c r="H79" i="21"/>
  <c r="H79" i="22"/>
  <c r="H79" i="8"/>
  <c r="H79" i="16"/>
  <c r="D79" i="17"/>
  <c r="D81" i="18"/>
  <c r="D79" i="19"/>
  <c r="D79" i="20"/>
  <c r="D79" i="12"/>
  <c r="D79" i="21"/>
  <c r="D79" i="22"/>
  <c r="D79" i="11"/>
  <c r="D79" i="9"/>
  <c r="D79" i="8"/>
  <c r="D79" i="16"/>
  <c r="D79" i="10"/>
  <c r="I79" i="17"/>
  <c r="I81" i="18"/>
  <c r="I79" i="19"/>
  <c r="I79" i="20"/>
  <c r="I79" i="21"/>
  <c r="I79" i="22"/>
  <c r="I79" i="16"/>
  <c r="M79" i="20"/>
  <c r="M79" i="21"/>
  <c r="M79" i="22"/>
  <c r="A80" i="17"/>
  <c r="A82" i="18"/>
  <c r="A80" i="20"/>
  <c r="A80" i="19"/>
  <c r="A80" i="21"/>
  <c r="A80" i="11"/>
  <c r="A80" i="10"/>
  <c r="A80" i="22"/>
  <c r="A80" i="13"/>
  <c r="A80" i="12"/>
  <c r="A80" i="9"/>
  <c r="A80" i="8"/>
  <c r="A80" i="16"/>
  <c r="E80" i="17"/>
  <c r="E82" i="18"/>
  <c r="E80" i="20"/>
  <c r="E80" i="19"/>
  <c r="E80" i="21"/>
  <c r="E80" i="11"/>
  <c r="E80" i="22"/>
  <c r="E80" i="10"/>
  <c r="E80" i="9"/>
  <c r="E80" i="8"/>
  <c r="E80" i="16"/>
  <c r="J80" i="17"/>
  <c r="J80" i="19"/>
  <c r="J82" i="18"/>
  <c r="J80" i="22"/>
  <c r="J80" i="20"/>
  <c r="J80" i="21"/>
  <c r="N80"/>
  <c r="N80" i="22"/>
  <c r="B81" i="13"/>
  <c r="B83" i="18"/>
  <c r="B81" i="19"/>
  <c r="B81" i="12"/>
  <c r="B81" i="20"/>
  <c r="B81" i="21"/>
  <c r="B81" i="22"/>
  <c r="B81" i="9"/>
  <c r="B81" i="8"/>
  <c r="B81" i="16"/>
  <c r="B81" i="11"/>
  <c r="B81" i="10"/>
  <c r="B81" i="17"/>
  <c r="F81"/>
  <c r="F83" i="18"/>
  <c r="F81" i="19"/>
  <c r="F81" i="20"/>
  <c r="F81" i="21"/>
  <c r="F81" i="22"/>
  <c r="F81" i="9"/>
  <c r="F81" i="8"/>
  <c r="F81" i="16"/>
  <c r="F81" i="10"/>
  <c r="K83" i="18"/>
  <c r="K81" i="19"/>
  <c r="K81" i="20"/>
  <c r="K81" i="21"/>
  <c r="K81" i="22"/>
  <c r="C82" i="17"/>
  <c r="C84" i="18"/>
  <c r="C82" i="19"/>
  <c r="C82" i="20"/>
  <c r="C82" i="21"/>
  <c r="C82" i="22"/>
  <c r="C82" i="11"/>
  <c r="C82" i="13"/>
  <c r="C82" i="12"/>
  <c r="C82" i="10"/>
  <c r="C82" i="9"/>
  <c r="C82" i="8"/>
  <c r="C82" i="16"/>
  <c r="G82" i="17"/>
  <c r="G84" i="18"/>
  <c r="G82" i="19"/>
  <c r="G82" i="20"/>
  <c r="G82" i="21"/>
  <c r="G82" i="22"/>
  <c r="G82" i="9"/>
  <c r="G82" i="8"/>
  <c r="G82" i="16"/>
  <c r="L82" i="19"/>
  <c r="L82" i="21"/>
  <c r="L82" i="22"/>
  <c r="L82" i="20"/>
  <c r="H83" i="17"/>
  <c r="H85" i="18"/>
  <c r="H83" i="19"/>
  <c r="H83" i="20"/>
  <c r="H83" i="22"/>
  <c r="H83" i="21"/>
  <c r="H83" i="8"/>
  <c r="H83" i="16"/>
  <c r="D83" i="17"/>
  <c r="D85" i="18"/>
  <c r="D83" i="19"/>
  <c r="D83" i="20"/>
  <c r="D83" i="22"/>
  <c r="D83" i="12"/>
  <c r="D83" i="21"/>
  <c r="D83" i="11"/>
  <c r="D83" i="9"/>
  <c r="D83" i="8"/>
  <c r="D83" i="16"/>
  <c r="D83" i="10"/>
  <c r="I83" i="17"/>
  <c r="I83" i="19"/>
  <c r="I85" i="18"/>
  <c r="I83" i="20"/>
  <c r="I83" i="21"/>
  <c r="I83" i="22"/>
  <c r="I83" i="16"/>
  <c r="M83" i="20"/>
  <c r="M83" i="21"/>
  <c r="M83" i="22"/>
  <c r="A84" i="17"/>
  <c r="A86" i="18"/>
  <c r="A84" i="19"/>
  <c r="A84" i="21"/>
  <c r="A84" i="22"/>
  <c r="A84" i="11"/>
  <c r="A84" i="10"/>
  <c r="A84" i="20"/>
  <c r="A84" i="13"/>
  <c r="A84" i="12"/>
  <c r="A84" i="9"/>
  <c r="A84" i="8"/>
  <c r="A84" i="16"/>
  <c r="E84" i="17"/>
  <c r="E86" i="18"/>
  <c r="E84" i="19"/>
  <c r="E84" i="21"/>
  <c r="E84" i="22"/>
  <c r="E84" i="11"/>
  <c r="E84" i="20"/>
  <c r="E84" i="10"/>
  <c r="E84" i="9"/>
  <c r="E84" i="8"/>
  <c r="E84" i="16"/>
  <c r="J84" i="17"/>
  <c r="J86" i="18"/>
  <c r="J84" i="20"/>
  <c r="J84" i="19"/>
  <c r="J84" i="21"/>
  <c r="J84" i="22"/>
  <c r="N84" i="21"/>
  <c r="N84" i="22"/>
  <c r="B85" i="13"/>
  <c r="B87" i="18"/>
  <c r="B85" i="20"/>
  <c r="B85" i="19"/>
  <c r="B85" i="21"/>
  <c r="B85" i="12"/>
  <c r="B85" i="22"/>
  <c r="B85" i="9"/>
  <c r="B85" i="8"/>
  <c r="B85" i="16"/>
  <c r="B85" i="11"/>
  <c r="B85" i="10"/>
  <c r="B85" i="17"/>
  <c r="F85"/>
  <c r="F87" i="18"/>
  <c r="F85" i="20"/>
  <c r="F85" i="19"/>
  <c r="F85" i="21"/>
  <c r="F85" i="22"/>
  <c r="F85" i="9"/>
  <c r="F85" i="8"/>
  <c r="F85" i="16"/>
  <c r="F85" i="10"/>
  <c r="C86" i="17"/>
  <c r="C88" i="18"/>
  <c r="C86" i="19"/>
  <c r="C86" i="20"/>
  <c r="C86" i="22"/>
  <c r="C86" i="11"/>
  <c r="C86" i="21"/>
  <c r="C86" i="13"/>
  <c r="C86" i="12"/>
  <c r="C86" i="10"/>
  <c r="C86" i="9"/>
  <c r="C86" i="8"/>
  <c r="C86" i="16"/>
  <c r="G86" i="17"/>
  <c r="G88" i="18"/>
  <c r="G86" i="19"/>
  <c r="G86" i="20"/>
  <c r="G86" i="22"/>
  <c r="G86" i="21"/>
  <c r="G86" i="9"/>
  <c r="G86" i="8"/>
  <c r="G86" i="16"/>
  <c r="L86" i="20"/>
  <c r="L86" i="19"/>
  <c r="L86" i="21"/>
  <c r="L86" i="22"/>
  <c r="H87" i="17"/>
  <c r="H89" i="18"/>
  <c r="H87" i="19"/>
  <c r="H87" i="20"/>
  <c r="H87" i="21"/>
  <c r="H87" i="22"/>
  <c r="H87" i="8"/>
  <c r="H87" i="16"/>
  <c r="D87" i="17"/>
  <c r="D89" i="18"/>
  <c r="D87" i="19"/>
  <c r="D87" i="20"/>
  <c r="D87" i="21"/>
  <c r="D87" i="22"/>
  <c r="D87" i="12"/>
  <c r="D87" i="11"/>
  <c r="D87" i="9"/>
  <c r="D87" i="8"/>
  <c r="D87" i="16"/>
  <c r="D87" i="10"/>
  <c r="A88" i="17"/>
  <c r="A90" i="18"/>
  <c r="A88" i="19"/>
  <c r="A88" i="20"/>
  <c r="A88" i="22"/>
  <c r="A88" i="11"/>
  <c r="A88" i="21"/>
  <c r="A88" i="10"/>
  <c r="A88" i="13"/>
  <c r="A88" i="12"/>
  <c r="A88" i="9"/>
  <c r="A88" i="8"/>
  <c r="A88" i="16"/>
  <c r="E88" i="17"/>
  <c r="E90" i="18"/>
  <c r="E88" i="19"/>
  <c r="E88" i="20"/>
  <c r="E88" i="22"/>
  <c r="E88" i="11"/>
  <c r="E88" i="21"/>
  <c r="E88" i="10"/>
  <c r="E88" i="9"/>
  <c r="E88" i="8"/>
  <c r="E88" i="16"/>
  <c r="J88" i="17"/>
  <c r="J88" i="19"/>
  <c r="J90" i="18"/>
  <c r="J88" i="20"/>
  <c r="J88" i="21"/>
  <c r="J88" i="22"/>
  <c r="N88" i="21"/>
  <c r="N88" i="22"/>
  <c r="B89" i="13"/>
  <c r="B91" i="18"/>
  <c r="B89" i="19"/>
  <c r="B89" i="20"/>
  <c r="B89" i="21"/>
  <c r="B89" i="12"/>
  <c r="B89" i="22"/>
  <c r="B89" i="9"/>
  <c r="B89" i="8"/>
  <c r="B89" i="16"/>
  <c r="B89" i="11"/>
  <c r="B89" i="10"/>
  <c r="B89" i="17"/>
  <c r="F89"/>
  <c r="F91" i="18"/>
  <c r="F89" i="19"/>
  <c r="F89" i="20"/>
  <c r="F89" i="21"/>
  <c r="F89" i="22"/>
  <c r="F89" i="9"/>
  <c r="F89" i="8"/>
  <c r="F89" i="16"/>
  <c r="F89" i="10"/>
  <c r="C90" i="17"/>
  <c r="C92" i="18"/>
  <c r="C90" i="19"/>
  <c r="C90" i="22"/>
  <c r="C90" i="11"/>
  <c r="C90" i="20"/>
  <c r="C90" i="21"/>
  <c r="C90" i="13"/>
  <c r="C90" i="12"/>
  <c r="C90" i="10"/>
  <c r="C90" i="9"/>
  <c r="C90" i="8"/>
  <c r="C90" i="16"/>
  <c r="G90" i="17"/>
  <c r="G92" i="18"/>
  <c r="G90" i="19"/>
  <c r="G90" i="22"/>
  <c r="G90" i="20"/>
  <c r="G90" i="21"/>
  <c r="G90" i="9"/>
  <c r="G90" i="8"/>
  <c r="G90" i="16"/>
  <c r="L90" i="19"/>
  <c r="L90" i="21"/>
  <c r="L90" i="20"/>
  <c r="L90" i="22"/>
  <c r="H91" i="17"/>
  <c r="H93" i="18"/>
  <c r="H91" i="19"/>
  <c r="H91" i="21"/>
  <c r="H91" i="22"/>
  <c r="H91" i="20"/>
  <c r="H91" i="8"/>
  <c r="H91" i="16"/>
  <c r="D91" i="17"/>
  <c r="D93" i="18"/>
  <c r="D91" i="19"/>
  <c r="D91" i="21"/>
  <c r="D91" i="22"/>
  <c r="D91" i="12"/>
  <c r="D91" i="20"/>
  <c r="D91" i="11"/>
  <c r="D91" i="9"/>
  <c r="D91" i="8"/>
  <c r="D91" i="16"/>
  <c r="D91" i="10"/>
  <c r="A92" i="17"/>
  <c r="A92" i="19"/>
  <c r="A94" i="18"/>
  <c r="A92" i="20"/>
  <c r="A92" i="22"/>
  <c r="A92" i="11"/>
  <c r="A92" i="21"/>
  <c r="A92" i="10"/>
  <c r="A92" i="13"/>
  <c r="A92" i="12"/>
  <c r="A92" i="9"/>
  <c r="A92" i="8"/>
  <c r="A92" i="16"/>
  <c r="E92" i="17"/>
  <c r="E92" i="19"/>
  <c r="E94" i="18"/>
  <c r="E92" i="20"/>
  <c r="E92" i="22"/>
  <c r="E92" i="11"/>
  <c r="E92" i="21"/>
  <c r="E92" i="10"/>
  <c r="E92" i="9"/>
  <c r="E92" i="8"/>
  <c r="E92" i="16"/>
  <c r="J92" i="17"/>
  <c r="J94" i="18"/>
  <c r="J92" i="19"/>
  <c r="J92" i="20"/>
  <c r="J92" i="21"/>
  <c r="J92" i="22"/>
  <c r="N92"/>
  <c r="N92" i="21"/>
  <c r="B93" i="13"/>
  <c r="B95" i="18"/>
  <c r="B93" i="19"/>
  <c r="B93" i="20"/>
  <c r="B93" i="12"/>
  <c r="B93" i="21"/>
  <c r="B93" i="22"/>
  <c r="B93" i="9"/>
  <c r="B93" i="8"/>
  <c r="B93" i="16"/>
  <c r="B93" i="11"/>
  <c r="B93" i="10"/>
  <c r="B93" i="17"/>
  <c r="F93"/>
  <c r="F95" i="18"/>
  <c r="F93" i="19"/>
  <c r="F93" i="20"/>
  <c r="F93" i="21"/>
  <c r="F93" i="22"/>
  <c r="F93" i="9"/>
  <c r="F93" i="8"/>
  <c r="F93" i="16"/>
  <c r="F93" i="10"/>
  <c r="C94" i="17"/>
  <c r="C94" i="19"/>
  <c r="C96" i="18"/>
  <c r="C94" i="20"/>
  <c r="C94" i="21"/>
  <c r="C94" i="22"/>
  <c r="C94" i="11"/>
  <c r="C94" i="13"/>
  <c r="C94" i="12"/>
  <c r="C94" i="10"/>
  <c r="C94" i="9"/>
  <c r="C94" i="8"/>
  <c r="C94" i="16"/>
  <c r="G94" i="17"/>
  <c r="G94" i="19"/>
  <c r="G96" i="18"/>
  <c r="G94" i="20"/>
  <c r="G94" i="21"/>
  <c r="G94" i="22"/>
  <c r="G94" i="9"/>
  <c r="G94" i="8"/>
  <c r="G94" i="16"/>
  <c r="L94" i="20"/>
  <c r="L94" i="22"/>
  <c r="L94" i="19"/>
  <c r="L94" i="21"/>
  <c r="H95" i="17"/>
  <c r="H95" i="19"/>
  <c r="H97" i="18"/>
  <c r="H95" i="20"/>
  <c r="H95" i="22"/>
  <c r="H95" i="21"/>
  <c r="H95" i="8"/>
  <c r="H95" i="16"/>
  <c r="D95" i="17"/>
  <c r="D95" i="19"/>
  <c r="D97" i="18"/>
  <c r="D95" i="20"/>
  <c r="D95" i="22"/>
  <c r="D95" i="12"/>
  <c r="D95" i="21"/>
  <c r="D95" i="11"/>
  <c r="D95" i="9"/>
  <c r="D95" i="8"/>
  <c r="D95" i="16"/>
  <c r="D95" i="10"/>
  <c r="A96" i="17"/>
  <c r="A98" i="18"/>
  <c r="A96" i="20"/>
  <c r="A96" i="19"/>
  <c r="A96" i="21"/>
  <c r="A96" i="22"/>
  <c r="A96" i="11"/>
  <c r="A96" i="10"/>
  <c r="A96" i="13"/>
  <c r="A96" i="12"/>
  <c r="A96" i="9"/>
  <c r="A96" i="8"/>
  <c r="A96" i="16"/>
  <c r="E96" i="17"/>
  <c r="E98" i="18"/>
  <c r="E96" i="20"/>
  <c r="E96" i="19"/>
  <c r="E96" i="21"/>
  <c r="E96" i="22"/>
  <c r="E96" i="11"/>
  <c r="E96" i="10"/>
  <c r="E96" i="9"/>
  <c r="E96" i="8"/>
  <c r="E96" i="16"/>
  <c r="J96" i="17"/>
  <c r="J98" i="18"/>
  <c r="J96" i="19"/>
  <c r="J96" i="20"/>
  <c r="J96" i="21"/>
  <c r="J96" i="22"/>
  <c r="N96" i="21"/>
  <c r="N96" i="22"/>
  <c r="B97" i="13"/>
  <c r="B97" i="19"/>
  <c r="B99" i="18"/>
  <c r="B97" i="22"/>
  <c r="B97" i="12"/>
  <c r="B97" i="20"/>
  <c r="B106"/>
  <c r="B97" i="21"/>
  <c r="B97" i="9"/>
  <c r="B97" i="8"/>
  <c r="B97" i="16"/>
  <c r="B97" i="11"/>
  <c r="B97" i="10"/>
  <c r="B97" i="17"/>
  <c r="F97"/>
  <c r="F97" i="19"/>
  <c r="F99" i="18"/>
  <c r="F97" i="22"/>
  <c r="F97" i="20"/>
  <c r="F106"/>
  <c r="F97" i="21"/>
  <c r="F97" i="9"/>
  <c r="F97" i="8"/>
  <c r="F97" i="16"/>
  <c r="F97" i="10"/>
  <c r="I99" i="17"/>
  <c r="I101" i="18"/>
  <c r="I99" i="19"/>
  <c r="I99" i="20"/>
  <c r="I99" i="21"/>
  <c r="I99" i="22"/>
  <c r="I109" i="20"/>
  <c r="I99" i="16"/>
  <c r="M99" i="20"/>
  <c r="M99" i="21"/>
  <c r="M99" i="22"/>
  <c r="I101" i="17"/>
  <c r="I103" i="18"/>
  <c r="I101" i="19"/>
  <c r="I101" i="20"/>
  <c r="I112"/>
  <c r="I101" i="21"/>
  <c r="I101" i="22"/>
  <c r="I101" i="16"/>
  <c r="M101" i="20"/>
  <c r="M101" i="21"/>
  <c r="M101" i="22"/>
  <c r="I103" i="17"/>
  <c r="I105" i="18"/>
  <c r="I103" i="19"/>
  <c r="I115" i="20"/>
  <c r="I103" i="22"/>
  <c r="I103" i="20"/>
  <c r="I103" i="21"/>
  <c r="I103" i="16"/>
  <c r="M103" i="20"/>
  <c r="M103" i="22"/>
  <c r="M103" i="21"/>
  <c r="I105" i="17"/>
  <c r="I107" i="18"/>
  <c r="I105" i="20"/>
  <c r="I105" i="19"/>
  <c r="I119" i="20"/>
  <c r="I134" i="21"/>
  <c r="I105"/>
  <c r="I105" i="22"/>
  <c r="I105" i="16"/>
  <c r="M105" i="20"/>
  <c r="M105" i="21"/>
  <c r="M105" i="22"/>
  <c r="C93" i="17"/>
  <c r="C95" i="18"/>
  <c r="C93" i="19"/>
  <c r="C93" i="21"/>
  <c r="C93" i="22"/>
  <c r="C93" i="13"/>
  <c r="C93" i="12"/>
  <c r="C93" i="20"/>
  <c r="C93" i="9"/>
  <c r="C93" i="8"/>
  <c r="C93" i="16"/>
  <c r="C93" i="11"/>
  <c r="C93" i="10"/>
  <c r="G93" i="17"/>
  <c r="G95" i="18"/>
  <c r="G93" i="19"/>
  <c r="G93" i="21"/>
  <c r="G93" i="22"/>
  <c r="G93" i="20"/>
  <c r="G93" i="9"/>
  <c r="G93" i="8"/>
  <c r="G93" i="16"/>
  <c r="L93" i="19"/>
  <c r="L93" i="20"/>
  <c r="L93" i="21"/>
  <c r="L93" i="22"/>
  <c r="H94" i="17"/>
  <c r="H96" i="18"/>
  <c r="H94" i="19"/>
  <c r="H94" i="20"/>
  <c r="H94" i="21"/>
  <c r="H94" i="22"/>
  <c r="H94" i="8"/>
  <c r="H94" i="16"/>
  <c r="D94" i="17"/>
  <c r="D96" i="18"/>
  <c r="D94" i="19"/>
  <c r="D94" i="20"/>
  <c r="D94" i="11"/>
  <c r="D94" i="21"/>
  <c r="D94" i="22"/>
  <c r="D94" i="12"/>
  <c r="D94" i="10"/>
  <c r="D94" i="9"/>
  <c r="D94" i="8"/>
  <c r="D94" i="16"/>
  <c r="I94" i="17"/>
  <c r="I94" i="19"/>
  <c r="I94" i="20"/>
  <c r="I96" i="18"/>
  <c r="I94" i="21"/>
  <c r="I94" i="22"/>
  <c r="I94" i="16"/>
  <c r="M94" i="20"/>
  <c r="M94" i="21"/>
  <c r="M94" i="22"/>
  <c r="A95" i="17"/>
  <c r="A97" i="18"/>
  <c r="A95" i="19"/>
  <c r="A95" i="20"/>
  <c r="A95" i="21"/>
  <c r="A95" i="13"/>
  <c r="A95" i="12"/>
  <c r="A95" i="22"/>
  <c r="A95" i="11"/>
  <c r="A95" i="9"/>
  <c r="A95" i="8"/>
  <c r="A95" i="16"/>
  <c r="A95" i="10"/>
  <c r="E95" i="17"/>
  <c r="E97" i="18"/>
  <c r="E95" i="19"/>
  <c r="E95" i="20"/>
  <c r="E95" i="21"/>
  <c r="E95" i="22"/>
  <c r="E95" i="11"/>
  <c r="E95" i="9"/>
  <c r="E95" i="8"/>
  <c r="E95" i="16"/>
  <c r="E95" i="10"/>
  <c r="J95" i="17"/>
  <c r="J95" i="19"/>
  <c r="J95" i="20"/>
  <c r="J97" i="18"/>
  <c r="J95" i="22"/>
  <c r="J95" i="21"/>
  <c r="N95"/>
  <c r="N95" i="22"/>
  <c r="B96" i="13"/>
  <c r="B98" i="18"/>
  <c r="B96" i="19"/>
  <c r="B96" i="17"/>
  <c r="B96" i="11"/>
  <c r="B96" i="20"/>
  <c r="B96" i="21"/>
  <c r="B96" i="22"/>
  <c r="B96" i="10"/>
  <c r="B96" i="12"/>
  <c r="B96" i="9"/>
  <c r="B96" i="8"/>
  <c r="B96" i="16"/>
  <c r="F96" i="17"/>
  <c r="F98" i="18"/>
  <c r="F96" i="19"/>
  <c r="F96" i="20"/>
  <c r="F96" i="21"/>
  <c r="F96" i="22"/>
  <c r="F96" i="10"/>
  <c r="F96" i="9"/>
  <c r="F96" i="8"/>
  <c r="F96" i="16"/>
  <c r="K96" i="19"/>
  <c r="K96" i="20"/>
  <c r="K98" i="18"/>
  <c r="K96" i="21"/>
  <c r="K96" i="22"/>
  <c r="C97" i="17"/>
  <c r="C99" i="18"/>
  <c r="C97" i="19"/>
  <c r="C97" i="20"/>
  <c r="C106"/>
  <c r="C97" i="21"/>
  <c r="C97" i="13"/>
  <c r="C97" i="12"/>
  <c r="C97" i="22"/>
  <c r="C97" i="9"/>
  <c r="C97" i="8"/>
  <c r="C97" i="16"/>
  <c r="C97" i="11"/>
  <c r="C97" i="10"/>
  <c r="G97" i="17"/>
  <c r="G99" i="18"/>
  <c r="G97" i="19"/>
  <c r="G97" i="20"/>
  <c r="G106"/>
  <c r="G97" i="21"/>
  <c r="G97" i="22"/>
  <c r="G97" i="9"/>
  <c r="G97" i="8"/>
  <c r="G97" i="16"/>
  <c r="L97" i="19"/>
  <c r="L97" i="20"/>
  <c r="L97" i="22"/>
  <c r="M106" i="20"/>
  <c r="L97" i="21"/>
  <c r="H98" i="17"/>
  <c r="H100" i="18"/>
  <c r="H98" i="19"/>
  <c r="H98" i="20"/>
  <c r="H98" i="22"/>
  <c r="H108" i="20"/>
  <c r="H98" i="21"/>
  <c r="H98" i="8"/>
  <c r="H98" i="16"/>
  <c r="D98" i="17"/>
  <c r="D100" i="18"/>
  <c r="D98" i="19"/>
  <c r="D98" i="20"/>
  <c r="D98" i="22"/>
  <c r="D98" i="11"/>
  <c r="D108" i="20"/>
  <c r="D98" i="21"/>
  <c r="D98" i="12"/>
  <c r="D98" i="10"/>
  <c r="D98" i="9"/>
  <c r="D98" i="8"/>
  <c r="D98" i="16"/>
  <c r="I98" i="17"/>
  <c r="I100" i="18"/>
  <c r="I98" i="19"/>
  <c r="I108" i="20"/>
  <c r="I98" i="21"/>
  <c r="I98" i="20"/>
  <c r="I98" i="22"/>
  <c r="I98" i="16"/>
  <c r="M98" i="20"/>
  <c r="M98" i="21"/>
  <c r="M98" i="22"/>
  <c r="A99" i="17"/>
  <c r="A101" i="18"/>
  <c r="A99" i="19"/>
  <c r="A99" i="20"/>
  <c r="A99" i="21"/>
  <c r="A99" i="22"/>
  <c r="A99" i="13"/>
  <c r="A99" i="12"/>
  <c r="A109" i="20"/>
  <c r="A99" i="11"/>
  <c r="A99" i="9"/>
  <c r="A99" i="8"/>
  <c r="A99" i="16"/>
  <c r="A99" i="10"/>
  <c r="E99" i="17"/>
  <c r="E101" i="18"/>
  <c r="E99" i="19"/>
  <c r="E99" i="20"/>
  <c r="E99" i="21"/>
  <c r="E99" i="22"/>
  <c r="E109" i="20"/>
  <c r="E99" i="11"/>
  <c r="E99" i="9"/>
  <c r="E99" i="8"/>
  <c r="E99" i="16"/>
  <c r="E99" i="10"/>
  <c r="J99" i="17"/>
  <c r="J101" i="18"/>
  <c r="J99" i="19"/>
  <c r="J109" i="20"/>
  <c r="J99"/>
  <c r="J99" i="21"/>
  <c r="J99" i="22"/>
  <c r="N99" i="21"/>
  <c r="N99" i="22"/>
  <c r="B100" i="13"/>
  <c r="B102" i="18"/>
  <c r="B100" i="17"/>
  <c r="B100" i="20"/>
  <c r="B100" i="19"/>
  <c r="B110" i="20"/>
  <c r="B100" i="22"/>
  <c r="B100" i="11"/>
  <c r="B100" i="21"/>
  <c r="B100" i="10"/>
  <c r="B100" i="12"/>
  <c r="B100" i="9"/>
  <c r="B100" i="8"/>
  <c r="B100" i="16"/>
  <c r="F100" i="17"/>
  <c r="F102" i="18"/>
  <c r="F100" i="20"/>
  <c r="F100" i="19"/>
  <c r="F110" i="20"/>
  <c r="F100" i="22"/>
  <c r="F100" i="21"/>
  <c r="F100" i="10"/>
  <c r="F100" i="9"/>
  <c r="F100" i="8"/>
  <c r="F100" i="16"/>
  <c r="K100" i="19"/>
  <c r="K100" i="20"/>
  <c r="K102" i="18"/>
  <c r="K100" i="21"/>
  <c r="K100" i="22"/>
  <c r="K110" i="20"/>
  <c r="C101" i="17"/>
  <c r="C103" i="18"/>
  <c r="C101" i="19"/>
  <c r="C101" i="20"/>
  <c r="C101" i="13"/>
  <c r="C101" i="12"/>
  <c r="C112" i="20"/>
  <c r="C101" i="21"/>
  <c r="C101" i="22"/>
  <c r="C101" i="9"/>
  <c r="C101" i="8"/>
  <c r="C101" i="16"/>
  <c r="C101" i="11"/>
  <c r="C101" i="10"/>
  <c r="G101" i="17"/>
  <c r="G103" i="18"/>
  <c r="G101" i="19"/>
  <c r="G101" i="20"/>
  <c r="G112"/>
  <c r="G101" i="21"/>
  <c r="G101" i="22"/>
  <c r="G101" i="9"/>
  <c r="G101" i="8"/>
  <c r="G101" i="16"/>
  <c r="L101" i="19"/>
  <c r="L101" i="20"/>
  <c r="M112"/>
  <c r="L101" i="21"/>
  <c r="L101" i="22"/>
  <c r="H102" i="17"/>
  <c r="H104" i="18"/>
  <c r="H102" i="19"/>
  <c r="H113" i="20"/>
  <c r="H102" i="21"/>
  <c r="H102" i="22"/>
  <c r="H102" i="20"/>
  <c r="H102" i="8"/>
  <c r="H102" i="16"/>
  <c r="D102" i="17"/>
  <c r="D104" i="18"/>
  <c r="D102" i="19"/>
  <c r="D113" i="20"/>
  <c r="D102" i="21"/>
  <c r="D102" i="22"/>
  <c r="D102" i="11"/>
  <c r="D102" i="20"/>
  <c r="D102" i="12"/>
  <c r="D102" i="10"/>
  <c r="D102" i="9"/>
  <c r="D102" i="8"/>
  <c r="D102" i="16"/>
  <c r="I102" i="17"/>
  <c r="I102" i="19"/>
  <c r="I102" i="20"/>
  <c r="I104" i="18"/>
  <c r="I113" i="20"/>
  <c r="I102" i="21"/>
  <c r="I102" i="22"/>
  <c r="I102" i="16"/>
  <c r="M102" i="20"/>
  <c r="M102" i="21"/>
  <c r="M102" i="22"/>
  <c r="A103" i="17"/>
  <c r="A105" i="18"/>
  <c r="A103" i="19"/>
  <c r="A115" i="20"/>
  <c r="A103" i="22"/>
  <c r="A103" i="13"/>
  <c r="A103" i="12"/>
  <c r="A103" i="20"/>
  <c r="A103" i="21"/>
  <c r="A103" i="11"/>
  <c r="A103" i="9"/>
  <c r="A103" i="8"/>
  <c r="A103" i="16"/>
  <c r="A103" i="10"/>
  <c r="E103" i="17"/>
  <c r="E105" i="18"/>
  <c r="E103" i="19"/>
  <c r="E115" i="20"/>
  <c r="E103" i="22"/>
  <c r="E103" i="20"/>
  <c r="E103" i="21"/>
  <c r="E103" i="11"/>
  <c r="E103" i="9"/>
  <c r="E103" i="8"/>
  <c r="E103" i="16"/>
  <c r="E103" i="10"/>
  <c r="J103" i="17"/>
  <c r="J103" i="19"/>
  <c r="J103" i="20"/>
  <c r="J105" i="18"/>
  <c r="J103" i="21"/>
  <c r="J115" i="20"/>
  <c r="J103" i="22"/>
  <c r="N103" i="21"/>
  <c r="N103" i="22"/>
  <c r="B104" i="13"/>
  <c r="B106" i="18"/>
  <c r="B104" i="19"/>
  <c r="B104" i="20"/>
  <c r="B104" i="17"/>
  <c r="B118" i="20"/>
  <c r="B104" i="21"/>
  <c r="B104" i="22"/>
  <c r="B104" i="11"/>
  <c r="B133" i="21"/>
  <c r="B104" i="10"/>
  <c r="B104" i="12"/>
  <c r="B104" i="9"/>
  <c r="B104" i="8"/>
  <c r="B104" i="16"/>
  <c r="F104" i="17"/>
  <c r="F106" i="18"/>
  <c r="F104" i="19"/>
  <c r="F104" i="20"/>
  <c r="F118"/>
  <c r="F104" i="21"/>
  <c r="F104" i="22"/>
  <c r="F133" i="21"/>
  <c r="F104" i="10"/>
  <c r="F104" i="9"/>
  <c r="F104" i="8"/>
  <c r="F104" i="16"/>
  <c r="K118" i="20"/>
  <c r="K133" i="21"/>
  <c r="K104"/>
  <c r="K104" i="20"/>
  <c r="K106" i="18"/>
  <c r="K104" i="22"/>
  <c r="K104" i="19"/>
  <c r="C105" i="17"/>
  <c r="C107" i="18"/>
  <c r="C105" i="19"/>
  <c r="C105" i="20"/>
  <c r="C119"/>
  <c r="C134" i="21"/>
  <c r="C105" i="13"/>
  <c r="C105" i="12"/>
  <c r="C105" i="21"/>
  <c r="C105" i="22"/>
  <c r="C105" i="9"/>
  <c r="C105" i="8"/>
  <c r="C105" i="16"/>
  <c r="C105" i="11"/>
  <c r="C105" i="10"/>
  <c r="G105" i="17"/>
  <c r="G107" i="18"/>
  <c r="G105" i="19"/>
  <c r="G105" i="20"/>
  <c r="G119"/>
  <c r="G134" i="21"/>
  <c r="G105"/>
  <c r="G105" i="22"/>
  <c r="G105" i="9"/>
  <c r="G105" i="8"/>
  <c r="G105" i="16"/>
  <c r="L105" i="19"/>
  <c r="L105" i="20"/>
  <c r="L105" i="21"/>
  <c r="L105" i="22"/>
  <c r="M119" i="20"/>
  <c r="N134" i="21"/>
  <c r="M23" i="4"/>
  <c r="M333" i="1"/>
  <c r="G24" i="17"/>
  <c r="G26" i="18"/>
  <c r="G24" i="19"/>
  <c r="G24" i="22"/>
  <c r="G24" i="20"/>
  <c r="G24" i="21"/>
  <c r="G24" i="9"/>
  <c r="G24" i="16"/>
  <c r="G24" i="8"/>
  <c r="K25" i="20"/>
  <c r="K27" i="18"/>
  <c r="K25" i="21"/>
  <c r="K25" i="19"/>
  <c r="K25" i="22"/>
  <c r="F25" i="17"/>
  <c r="F27" i="18"/>
  <c r="F25" i="19"/>
  <c r="F25" i="22"/>
  <c r="F25" i="20"/>
  <c r="F25" i="21"/>
  <c r="F25" i="10"/>
  <c r="F25" i="9"/>
  <c r="F25" i="8"/>
  <c r="F25" i="16"/>
  <c r="I26" i="17"/>
  <c r="I28" i="18"/>
  <c r="I26" i="19"/>
  <c r="I26" i="21"/>
  <c r="I26" i="22"/>
  <c r="I26" i="20"/>
  <c r="I26" i="16"/>
  <c r="G26" i="17"/>
  <c r="G28" i="18"/>
  <c r="G26" i="19"/>
  <c r="G26" i="22"/>
  <c r="G26" i="20"/>
  <c r="G26" i="21"/>
  <c r="G26" i="9"/>
  <c r="G26" i="16"/>
  <c r="G26" i="8"/>
  <c r="C26" i="17"/>
  <c r="C28" i="18"/>
  <c r="C26" i="19"/>
  <c r="C26" i="21"/>
  <c r="C26" i="12"/>
  <c r="C26" i="11"/>
  <c r="C26" i="20"/>
  <c r="C26" i="22"/>
  <c r="C26" i="13"/>
  <c r="C26" i="16"/>
  <c r="C26" i="10"/>
  <c r="C26" i="9"/>
  <c r="C26" i="8"/>
  <c r="M27" i="21"/>
  <c r="M27" i="20"/>
  <c r="M27" i="22"/>
  <c r="F27" i="17"/>
  <c r="F29" i="18"/>
  <c r="F27" i="19"/>
  <c r="F27" i="22"/>
  <c r="F27" i="20"/>
  <c r="F27" i="21"/>
  <c r="F27" i="9"/>
  <c r="F27" i="16"/>
  <c r="F27" i="10"/>
  <c r="F27" i="8"/>
  <c r="B27" i="17"/>
  <c r="B29" i="18"/>
  <c r="B27" i="19"/>
  <c r="B27" i="13"/>
  <c r="B27" i="20"/>
  <c r="B27" i="22"/>
  <c r="B27" i="21"/>
  <c r="B27" i="12"/>
  <c r="B27" i="11"/>
  <c r="B27" i="10"/>
  <c r="B27" i="9"/>
  <c r="B27" i="8"/>
  <c r="B27" i="16"/>
  <c r="N28" i="21"/>
  <c r="N28" i="22"/>
  <c r="G28" i="17"/>
  <c r="G30" i="18"/>
  <c r="G28" i="19"/>
  <c r="G28" i="22"/>
  <c r="G28" i="20"/>
  <c r="G28" i="21"/>
  <c r="G28" i="9"/>
  <c r="G28" i="16"/>
  <c r="G28" i="8"/>
  <c r="C28" i="17"/>
  <c r="C30" i="18"/>
  <c r="C28" i="19"/>
  <c r="C28" i="21"/>
  <c r="C28" i="12"/>
  <c r="C28" i="11"/>
  <c r="C28" i="20"/>
  <c r="C28" i="22"/>
  <c r="C28" i="16"/>
  <c r="C28" i="13"/>
  <c r="C28" i="10"/>
  <c r="C28" i="9"/>
  <c r="C28" i="8"/>
  <c r="H29" i="17"/>
  <c r="H31" i="18"/>
  <c r="H29" i="19"/>
  <c r="H29" i="22"/>
  <c r="H29" i="20"/>
  <c r="H29" i="21"/>
  <c r="H29" i="8"/>
  <c r="H29" i="16"/>
  <c r="D29" i="17"/>
  <c r="D31" i="18"/>
  <c r="D29" i="19"/>
  <c r="D29" i="20"/>
  <c r="D29" i="21"/>
  <c r="D29" i="22"/>
  <c r="D29" i="11"/>
  <c r="D29" i="10"/>
  <c r="D29" i="9"/>
  <c r="D29" i="8"/>
  <c r="D29" i="12"/>
  <c r="D29" i="16"/>
  <c r="M28" i="20"/>
  <c r="M28" i="21"/>
  <c r="M28" i="22"/>
  <c r="H28" i="20"/>
  <c r="H28" i="21"/>
  <c r="H28" i="22"/>
  <c r="H28" i="17"/>
  <c r="H28" i="19"/>
  <c r="H28" i="16"/>
  <c r="H28" i="8"/>
  <c r="H30" i="18"/>
  <c r="D28" i="21"/>
  <c r="D28" i="22"/>
  <c r="D28" i="12"/>
  <c r="D30" i="18"/>
  <c r="D28" i="16"/>
  <c r="D28" i="11"/>
  <c r="D28" i="19"/>
  <c r="D28" i="17"/>
  <c r="D28" i="20"/>
  <c r="D28" i="8"/>
  <c r="D28" i="9"/>
  <c r="D28" i="10"/>
  <c r="I29" i="17"/>
  <c r="I31" i="18"/>
  <c r="I29" i="19"/>
  <c r="I29" i="20"/>
  <c r="I29" i="21"/>
  <c r="I29" i="16"/>
  <c r="I29" i="22"/>
  <c r="L29" i="19"/>
  <c r="L29" i="20"/>
  <c r="L29" i="21"/>
  <c r="L29" i="22"/>
  <c r="G29" i="17"/>
  <c r="G29" i="19"/>
  <c r="G31" i="18"/>
  <c r="G29" i="20"/>
  <c r="G29" i="21"/>
  <c r="G29" i="8"/>
  <c r="G29" i="22"/>
  <c r="G29" i="9"/>
  <c r="G29" i="16"/>
  <c r="C29" i="17"/>
  <c r="C29" i="19"/>
  <c r="C31" i="18"/>
  <c r="C29" i="20"/>
  <c r="C29" i="22"/>
  <c r="C29" i="13"/>
  <c r="C29" i="21"/>
  <c r="C29" i="10"/>
  <c r="C29" i="9"/>
  <c r="C29" i="8"/>
  <c r="C29" i="12"/>
  <c r="C29" i="11"/>
  <c r="C29" i="16"/>
  <c r="K32" i="18"/>
  <c r="K30" i="21"/>
  <c r="K30" i="22"/>
  <c r="K30" i="19"/>
  <c r="K30" i="20"/>
  <c r="G30" i="17"/>
  <c r="G32" i="18"/>
  <c r="G30" i="19"/>
  <c r="G30" i="22"/>
  <c r="G30" i="20"/>
  <c r="G30" i="21"/>
  <c r="G30" i="9"/>
  <c r="G30" i="16"/>
  <c r="G30" i="8"/>
  <c r="C30" i="17"/>
  <c r="C32" i="18"/>
  <c r="C30" i="19"/>
  <c r="C30" i="21"/>
  <c r="C30" i="12"/>
  <c r="C30" i="11"/>
  <c r="C30" i="20"/>
  <c r="C30" i="22"/>
  <c r="C30" i="13"/>
  <c r="C30" i="16"/>
  <c r="C30" i="10"/>
  <c r="C30" i="9"/>
  <c r="C30" i="8"/>
  <c r="E31" i="17"/>
  <c r="E33" i="18"/>
  <c r="E31" i="19"/>
  <c r="E31" i="21"/>
  <c r="E31" i="22"/>
  <c r="E31" i="20"/>
  <c r="E31" i="10"/>
  <c r="E31" i="9"/>
  <c r="E31" i="8"/>
  <c r="E31" i="11"/>
  <c r="E31" i="16"/>
  <c r="I31" i="17"/>
  <c r="I31" i="19"/>
  <c r="I33" i="18"/>
  <c r="I31" i="20"/>
  <c r="I31" i="21"/>
  <c r="I31" i="22"/>
  <c r="I31" i="16"/>
  <c r="N31" i="21"/>
  <c r="N31" i="22"/>
  <c r="B32" i="13"/>
  <c r="B34" i="18"/>
  <c r="B32" i="17"/>
  <c r="B32" i="19"/>
  <c r="B32" i="21"/>
  <c r="B32" i="12"/>
  <c r="B32" i="11"/>
  <c r="B32" i="20"/>
  <c r="B32" i="22"/>
  <c r="B32" i="16"/>
  <c r="B32" i="10"/>
  <c r="B32" i="9"/>
  <c r="B32" i="8"/>
  <c r="F32" i="20"/>
  <c r="F32" i="21"/>
  <c r="F32" i="22"/>
  <c r="F32" i="9"/>
  <c r="F32" i="17"/>
  <c r="F32" i="19"/>
  <c r="F32" i="16"/>
  <c r="F34" i="18"/>
  <c r="F32" i="8"/>
  <c r="F32" i="10"/>
  <c r="K34" i="18"/>
  <c r="K32" i="19"/>
  <c r="K32" i="22"/>
  <c r="K32" i="20"/>
  <c r="K32" i="21"/>
  <c r="C33" i="17"/>
  <c r="C33" i="19"/>
  <c r="C35" i="18"/>
  <c r="C33" i="20"/>
  <c r="C33" i="22"/>
  <c r="C33" i="13"/>
  <c r="C33" i="21"/>
  <c r="C33" i="10"/>
  <c r="C33" i="9"/>
  <c r="C33" i="8"/>
  <c r="C33" i="12"/>
  <c r="C33" i="11"/>
  <c r="C33" i="16"/>
  <c r="G33" i="17"/>
  <c r="G33" i="19"/>
  <c r="G35" i="18"/>
  <c r="G33" i="20"/>
  <c r="G33" i="21"/>
  <c r="G33" i="8"/>
  <c r="G33" i="22"/>
  <c r="G33" i="9"/>
  <c r="G33" i="16"/>
  <c r="L33" i="19"/>
  <c r="L33" i="20"/>
  <c r="L33" i="21"/>
  <c r="L33" i="22"/>
  <c r="H34" i="20"/>
  <c r="H34" i="21"/>
  <c r="H34" i="22"/>
  <c r="H36" i="18"/>
  <c r="H34" i="8"/>
  <c r="H34" i="16"/>
  <c r="H34" i="17"/>
  <c r="H34" i="19"/>
  <c r="D34" i="21"/>
  <c r="D34" i="22"/>
  <c r="D34" i="12"/>
  <c r="D34" i="17"/>
  <c r="D34" i="20"/>
  <c r="D34" i="8"/>
  <c r="D34" i="9"/>
  <c r="D34" i="10"/>
  <c r="D36" i="18"/>
  <c r="D34" i="16"/>
  <c r="D34" i="11"/>
  <c r="D34" i="19"/>
  <c r="I34" i="17"/>
  <c r="I36" i="18"/>
  <c r="I34" i="19"/>
  <c r="I34" i="21"/>
  <c r="I34" i="22"/>
  <c r="I34" i="20"/>
  <c r="I34" i="16"/>
  <c r="M34" i="20"/>
  <c r="M34" i="21"/>
  <c r="M34" i="22"/>
  <c r="E35" i="17"/>
  <c r="E37" i="18"/>
  <c r="E35" i="19"/>
  <c r="E35" i="21"/>
  <c r="E35" i="22"/>
  <c r="E35" i="20"/>
  <c r="E35" i="10"/>
  <c r="E35" i="9"/>
  <c r="E35" i="8"/>
  <c r="E35" i="11"/>
  <c r="E35" i="16"/>
  <c r="J35" i="17"/>
  <c r="J37" i="18"/>
  <c r="J35" i="19"/>
  <c r="J35" i="21"/>
  <c r="J35" i="22"/>
  <c r="J35" i="20"/>
  <c r="N35" i="21"/>
  <c r="N35" i="22"/>
  <c r="B36" i="13"/>
  <c r="B38" i="18"/>
  <c r="B36" i="17"/>
  <c r="B36" i="19"/>
  <c r="B36" i="21"/>
  <c r="B36" i="12"/>
  <c r="B36" i="11"/>
  <c r="B36" i="20"/>
  <c r="B36" i="22"/>
  <c r="B36" i="16"/>
  <c r="B36" i="10"/>
  <c r="B36" i="9"/>
  <c r="B36" i="8"/>
  <c r="F36" i="20"/>
  <c r="F36" i="21"/>
  <c r="F36" i="22"/>
  <c r="F36" i="9"/>
  <c r="F36" i="17"/>
  <c r="F36" i="19"/>
  <c r="F36" i="16"/>
  <c r="F36" i="8"/>
  <c r="F36" i="10"/>
  <c r="F38" i="18"/>
  <c r="K38"/>
  <c r="K36" i="19"/>
  <c r="K36" i="22"/>
  <c r="K36" i="20"/>
  <c r="K36" i="21"/>
  <c r="C37" i="17"/>
  <c r="C37" i="19"/>
  <c r="C39" i="18"/>
  <c r="C37" i="20"/>
  <c r="C37" i="22"/>
  <c r="C37" i="13"/>
  <c r="C37" i="21"/>
  <c r="C37" i="10"/>
  <c r="C37" i="9"/>
  <c r="C37" i="8"/>
  <c r="C37" i="12"/>
  <c r="C37" i="11"/>
  <c r="C37" i="16"/>
  <c r="G37" i="17"/>
  <c r="G37" i="19"/>
  <c r="G39" i="18"/>
  <c r="G37" i="20"/>
  <c r="G37" i="21"/>
  <c r="G37" i="8"/>
  <c r="G37" i="22"/>
  <c r="G37" i="9"/>
  <c r="G37" i="16"/>
  <c r="L37" i="19"/>
  <c r="L37" i="20"/>
  <c r="L37" i="21"/>
  <c r="L37" i="22"/>
  <c r="H38" i="20"/>
  <c r="H38" i="21"/>
  <c r="H38" i="22"/>
  <c r="H40" i="18"/>
  <c r="H38" i="8"/>
  <c r="H38" i="17"/>
  <c r="H38" i="19"/>
  <c r="H38" i="16"/>
  <c r="D38" i="21"/>
  <c r="D38" i="22"/>
  <c r="D38" i="12"/>
  <c r="D38" i="17"/>
  <c r="D38" i="20"/>
  <c r="D38" i="8"/>
  <c r="D38" i="9"/>
  <c r="D38" i="10"/>
  <c r="D38" i="16"/>
  <c r="D38" i="11"/>
  <c r="D38" i="19"/>
  <c r="D40" i="18"/>
  <c r="I38" i="17"/>
  <c r="I40" i="18"/>
  <c r="I38" i="19"/>
  <c r="I38" i="21"/>
  <c r="I38" i="22"/>
  <c r="I38" i="20"/>
  <c r="I38" i="16"/>
  <c r="M38" i="20"/>
  <c r="M38" i="21"/>
  <c r="M38" i="22"/>
  <c r="E39" i="17"/>
  <c r="E41" i="18"/>
  <c r="E39" i="19"/>
  <c r="E39" i="21"/>
  <c r="E39" i="22"/>
  <c r="E39" i="20"/>
  <c r="E39" i="10"/>
  <c r="E39" i="9"/>
  <c r="E39" i="8"/>
  <c r="E39" i="11"/>
  <c r="E39" i="16"/>
  <c r="J39" i="17"/>
  <c r="J41" i="18"/>
  <c r="J39" i="19"/>
  <c r="J39" i="21"/>
  <c r="J39" i="22"/>
  <c r="J39" i="20"/>
  <c r="N39" i="21"/>
  <c r="N39" i="22"/>
  <c r="B40" i="13"/>
  <c r="B42" i="18"/>
  <c r="B40" i="17"/>
  <c r="B40" i="19"/>
  <c r="B40" i="21"/>
  <c r="B40" i="12"/>
  <c r="B40" i="11"/>
  <c r="B40" i="20"/>
  <c r="B40" i="22"/>
  <c r="B40" i="16"/>
  <c r="B40" i="10"/>
  <c r="B40" i="9"/>
  <c r="B40" i="8"/>
  <c r="F40" i="20"/>
  <c r="F40" i="21"/>
  <c r="F40" i="22"/>
  <c r="F40" i="9"/>
  <c r="F40" i="17"/>
  <c r="F40" i="19"/>
  <c r="F40" i="16"/>
  <c r="F40" i="8"/>
  <c r="F42" i="18"/>
  <c r="F40" i="10"/>
  <c r="K42" i="18"/>
  <c r="K40" i="19"/>
  <c r="K40" i="22"/>
  <c r="K40" i="20"/>
  <c r="K40" i="21"/>
  <c r="C41" i="17"/>
  <c r="C41" i="19"/>
  <c r="C43" i="18"/>
  <c r="C41" i="20"/>
  <c r="C41" i="22"/>
  <c r="C41" i="13"/>
  <c r="C41" i="21"/>
  <c r="C41" i="10"/>
  <c r="C41" i="9"/>
  <c r="C41" i="8"/>
  <c r="C41" i="12"/>
  <c r="C41" i="11"/>
  <c r="C41" i="16"/>
  <c r="G41" i="17"/>
  <c r="G41" i="19"/>
  <c r="G43" i="18"/>
  <c r="G41" i="20"/>
  <c r="G41" i="21"/>
  <c r="G41" i="8"/>
  <c r="G41" i="22"/>
  <c r="G41" i="9"/>
  <c r="G41" i="16"/>
  <c r="L41" i="19"/>
  <c r="L41" i="20"/>
  <c r="L41" i="21"/>
  <c r="L41" i="22"/>
  <c r="H42" i="20"/>
  <c r="H42" i="21"/>
  <c r="H42" i="22"/>
  <c r="H44" i="18"/>
  <c r="H42" i="8"/>
  <c r="H42" i="16"/>
  <c r="H42" i="17"/>
  <c r="H42" i="19"/>
  <c r="D42" i="21"/>
  <c r="D42" i="22"/>
  <c r="D42" i="12"/>
  <c r="D42" i="17"/>
  <c r="D42" i="20"/>
  <c r="D42" i="8"/>
  <c r="D42" i="9"/>
  <c r="D42" i="10"/>
  <c r="D44" i="18"/>
  <c r="D42" i="16"/>
  <c r="D42" i="11"/>
  <c r="D42" i="19"/>
  <c r="I42" i="17"/>
  <c r="I44" i="18"/>
  <c r="I42" i="19"/>
  <c r="I42" i="21"/>
  <c r="I42" i="22"/>
  <c r="I42" i="20"/>
  <c r="I42" i="16"/>
  <c r="M42" i="20"/>
  <c r="M42" i="21"/>
  <c r="M42" i="22"/>
  <c r="E43" i="17"/>
  <c r="E45" i="18"/>
  <c r="E43" i="19"/>
  <c r="E43" i="21"/>
  <c r="E43" i="22"/>
  <c r="E43" i="20"/>
  <c r="E43" i="10"/>
  <c r="E43" i="9"/>
  <c r="E43" i="8"/>
  <c r="E43" i="11"/>
  <c r="E43" i="16"/>
  <c r="J43" i="17"/>
  <c r="J45" i="18"/>
  <c r="J43" i="19"/>
  <c r="J43" i="21"/>
  <c r="J43" i="22"/>
  <c r="J43" i="20"/>
  <c r="N43" i="21"/>
  <c r="N43" i="22"/>
  <c r="B44" i="13"/>
  <c r="B46" i="18"/>
  <c r="B44" i="17"/>
  <c r="B44" i="19"/>
  <c r="B44" i="21"/>
  <c r="B44" i="12"/>
  <c r="B44" i="11"/>
  <c r="B44" i="20"/>
  <c r="B44" i="22"/>
  <c r="B44" i="16"/>
  <c r="B44" i="10"/>
  <c r="B44" i="9"/>
  <c r="B44" i="8"/>
  <c r="F44" i="20"/>
  <c r="F44" i="21"/>
  <c r="F44" i="22"/>
  <c r="F44" i="9"/>
  <c r="F44" i="17"/>
  <c r="F44" i="19"/>
  <c r="F44" i="16"/>
  <c r="F44" i="10"/>
  <c r="F46" i="18"/>
  <c r="F44" i="8"/>
  <c r="K46" i="18"/>
  <c r="K44" i="19"/>
  <c r="K44" i="22"/>
  <c r="K44" i="20"/>
  <c r="K44" i="21"/>
  <c r="C45" i="17"/>
  <c r="C45" i="19"/>
  <c r="C47" i="18"/>
  <c r="C45" i="20"/>
  <c r="C45" i="22"/>
  <c r="C45" i="13"/>
  <c r="C45" i="21"/>
  <c r="C45" i="10"/>
  <c r="C45" i="9"/>
  <c r="C45" i="8"/>
  <c r="C45" i="12"/>
  <c r="C45" i="11"/>
  <c r="C45" i="16"/>
  <c r="G45" i="17"/>
  <c r="G45" i="19"/>
  <c r="G47" i="18"/>
  <c r="G45" i="20"/>
  <c r="G45" i="21"/>
  <c r="G45" i="8"/>
  <c r="G45" i="22"/>
  <c r="G45" i="9"/>
  <c r="G45" i="16"/>
  <c r="L45" i="19"/>
  <c r="L45" i="20"/>
  <c r="L45" i="21"/>
  <c r="L45" i="22"/>
  <c r="H46" i="17"/>
  <c r="H46" i="19"/>
  <c r="H48" i="18"/>
  <c r="H46" i="22"/>
  <c r="H46" i="20"/>
  <c r="H46" i="21"/>
  <c r="H46" i="8"/>
  <c r="H46" i="16"/>
  <c r="D46" i="17"/>
  <c r="D46" i="19"/>
  <c r="D48" i="18"/>
  <c r="D46" i="22"/>
  <c r="D46" i="11"/>
  <c r="D46" i="20"/>
  <c r="D46" i="21"/>
  <c r="D46" i="12"/>
  <c r="D46" i="10"/>
  <c r="D46" i="9"/>
  <c r="D46" i="8"/>
  <c r="D46" i="16"/>
  <c r="I46" i="17"/>
  <c r="I48" i="18"/>
  <c r="I46" i="19"/>
  <c r="I46" i="20"/>
  <c r="I46" i="21"/>
  <c r="I46" i="22"/>
  <c r="I46" i="16"/>
  <c r="M46" i="20"/>
  <c r="M46" i="21"/>
  <c r="M46" i="22"/>
  <c r="A47" i="17"/>
  <c r="A47" i="19"/>
  <c r="A49" i="18"/>
  <c r="A47" i="21"/>
  <c r="A47" i="22"/>
  <c r="A47" i="13"/>
  <c r="A47" i="12"/>
  <c r="A47" i="20"/>
  <c r="A47" i="11"/>
  <c r="A47" i="10"/>
  <c r="A47" i="9"/>
  <c r="A47" i="8"/>
  <c r="A47" i="16"/>
  <c r="E47" i="17"/>
  <c r="E47" i="19"/>
  <c r="E49" i="18"/>
  <c r="E47" i="21"/>
  <c r="E47" i="22"/>
  <c r="E47" i="20"/>
  <c r="E47" i="11"/>
  <c r="E47" i="9"/>
  <c r="E47" i="8"/>
  <c r="E47" i="16"/>
  <c r="E47" i="10"/>
  <c r="J47" i="17"/>
  <c r="J49" i="18"/>
  <c r="J47" i="19"/>
  <c r="J47" i="20"/>
  <c r="J47" i="21"/>
  <c r="J47" i="22"/>
  <c r="N47" i="21"/>
  <c r="N47" i="22"/>
  <c r="B48" i="13"/>
  <c r="B48" i="17"/>
  <c r="B50" i="18"/>
  <c r="B48" i="19"/>
  <c r="B48" i="22"/>
  <c r="B48" i="11"/>
  <c r="B48" i="20"/>
  <c r="B48" i="21"/>
  <c r="B48" i="10"/>
  <c r="B48" i="12"/>
  <c r="B48" i="9"/>
  <c r="B48" i="8"/>
  <c r="B48" i="16"/>
  <c r="F48" i="17"/>
  <c r="F50" i="18"/>
  <c r="F48" i="19"/>
  <c r="F48" i="22"/>
  <c r="F48" i="20"/>
  <c r="F48" i="21"/>
  <c r="F48" i="10"/>
  <c r="F48" i="9"/>
  <c r="F48" i="8"/>
  <c r="F48" i="16"/>
  <c r="K48" i="19"/>
  <c r="K48" i="20"/>
  <c r="K50" i="18"/>
  <c r="K48" i="21"/>
  <c r="K48" i="22"/>
  <c r="C49" i="17"/>
  <c r="C49" i="19"/>
  <c r="C51" i="18"/>
  <c r="C49" i="20"/>
  <c r="C49" i="21"/>
  <c r="C49" i="22"/>
  <c r="C49" i="13"/>
  <c r="C49" i="12"/>
  <c r="C49" i="9"/>
  <c r="C49" i="8"/>
  <c r="C49" i="16"/>
  <c r="C49" i="11"/>
  <c r="C49" i="10"/>
  <c r="G49" i="17"/>
  <c r="G49" i="19"/>
  <c r="G51" i="18"/>
  <c r="G49" i="20"/>
  <c r="G49" i="21"/>
  <c r="G49" i="22"/>
  <c r="G49" i="9"/>
  <c r="G49" i="8"/>
  <c r="G49" i="16"/>
  <c r="L49" i="19"/>
  <c r="L49" i="20"/>
  <c r="L49" i="21"/>
  <c r="L49" i="22"/>
  <c r="H50" i="17"/>
  <c r="H52" i="18"/>
  <c r="H50" i="19"/>
  <c r="H50" i="20"/>
  <c r="H50" i="21"/>
  <c r="H50" i="22"/>
  <c r="H50" i="8"/>
  <c r="H50" i="16"/>
  <c r="D50" i="17"/>
  <c r="D52" i="18"/>
  <c r="D50" i="19"/>
  <c r="D50" i="20"/>
  <c r="D50" i="11"/>
  <c r="D50" i="21"/>
  <c r="D50" i="22"/>
  <c r="D50" i="12"/>
  <c r="D50" i="10"/>
  <c r="D50" i="9"/>
  <c r="D50" i="8"/>
  <c r="D50" i="16"/>
  <c r="I50" i="17"/>
  <c r="I52" i="18"/>
  <c r="I50" i="19"/>
  <c r="I50" i="21"/>
  <c r="I50" i="22"/>
  <c r="I50" i="20"/>
  <c r="I50" i="16"/>
  <c r="M50" i="20"/>
  <c r="M50" i="21"/>
  <c r="M50" i="22"/>
  <c r="E51" i="17"/>
  <c r="E53" i="18"/>
  <c r="E51" i="19"/>
  <c r="E51" i="20"/>
  <c r="E51" i="21"/>
  <c r="E51" i="22"/>
  <c r="E51" i="11"/>
  <c r="E51" i="9"/>
  <c r="E51" i="8"/>
  <c r="E51" i="16"/>
  <c r="E51" i="10"/>
  <c r="J51" i="17"/>
  <c r="J53" i="18"/>
  <c r="J51" i="19"/>
  <c r="J51" i="22"/>
  <c r="J51" i="20"/>
  <c r="J51" i="21"/>
  <c r="N51"/>
  <c r="N51" i="22"/>
  <c r="B52" i="13"/>
  <c r="B52" i="17"/>
  <c r="B52" i="19"/>
  <c r="B54" i="18"/>
  <c r="B52" i="20"/>
  <c r="B52" i="11"/>
  <c r="B52" i="21"/>
  <c r="B52" i="22"/>
  <c r="B52" i="10"/>
  <c r="B52" i="12"/>
  <c r="B52" i="9"/>
  <c r="B52" i="8"/>
  <c r="B52" i="16"/>
  <c r="F52" i="17"/>
  <c r="F52" i="19"/>
  <c r="F54" i="18"/>
  <c r="F52" i="20"/>
  <c r="F52" i="21"/>
  <c r="F52" i="22"/>
  <c r="F52" i="10"/>
  <c r="F52" i="9"/>
  <c r="F52" i="8"/>
  <c r="F52" i="16"/>
  <c r="K52" i="19"/>
  <c r="K52" i="20"/>
  <c r="K54" i="18"/>
  <c r="K52" i="21"/>
  <c r="K52" i="22"/>
  <c r="C53" i="17"/>
  <c r="C55" i="18"/>
  <c r="C53" i="19"/>
  <c r="C53" i="22"/>
  <c r="C53" i="13"/>
  <c r="C53" i="12"/>
  <c r="C53" i="20"/>
  <c r="C53" i="21"/>
  <c r="C53" i="9"/>
  <c r="C53" i="8"/>
  <c r="C53" i="16"/>
  <c r="C53" i="11"/>
  <c r="C53" i="10"/>
  <c r="G53" i="17"/>
  <c r="G55" i="18"/>
  <c r="G53" i="19"/>
  <c r="G53" i="22"/>
  <c r="G53" i="20"/>
  <c r="G53" i="21"/>
  <c r="G53" i="9"/>
  <c r="G53" i="8"/>
  <c r="G53" i="16"/>
  <c r="L53" i="19"/>
  <c r="L53" i="20"/>
  <c r="L53" i="21"/>
  <c r="L53" i="22"/>
  <c r="H54" i="17"/>
  <c r="H54" i="19"/>
  <c r="H56" i="18"/>
  <c r="H54" i="21"/>
  <c r="H54" i="20"/>
  <c r="H54" i="22"/>
  <c r="H54" i="8"/>
  <c r="H54" i="16"/>
  <c r="D54" i="17"/>
  <c r="D54" i="19"/>
  <c r="D56" i="18"/>
  <c r="D54" i="21"/>
  <c r="D54" i="11"/>
  <c r="D54" i="20"/>
  <c r="D54" i="22"/>
  <c r="D54" i="12"/>
  <c r="D54" i="10"/>
  <c r="D54" i="9"/>
  <c r="D54" i="8"/>
  <c r="D54" i="16"/>
  <c r="I54" i="17"/>
  <c r="I56" i="18"/>
  <c r="I54" i="19"/>
  <c r="I54" i="20"/>
  <c r="I54" i="22"/>
  <c r="I54" i="21"/>
  <c r="I54" i="16"/>
  <c r="M54" i="20"/>
  <c r="M54" i="22"/>
  <c r="M54" i="21"/>
  <c r="A55" i="17"/>
  <c r="A55" i="19"/>
  <c r="A57" i="18"/>
  <c r="A55" i="13"/>
  <c r="A55" i="12"/>
  <c r="A55" i="20"/>
  <c r="A55" i="21"/>
  <c r="A55" i="22"/>
  <c r="A55" i="11"/>
  <c r="A55" i="10"/>
  <c r="A55" i="9"/>
  <c r="A55" i="8"/>
  <c r="A55" i="16"/>
  <c r="E55" i="17"/>
  <c r="E55" i="19"/>
  <c r="E57" i="18"/>
  <c r="E55" i="20"/>
  <c r="E55" i="21"/>
  <c r="E55" i="22"/>
  <c r="E55" i="11"/>
  <c r="E55" i="9"/>
  <c r="E55" i="8"/>
  <c r="E55" i="16"/>
  <c r="E55" i="10"/>
  <c r="J55" i="17"/>
  <c r="J57" i="18"/>
  <c r="J55" i="19"/>
  <c r="J55" i="20"/>
  <c r="J55" i="21"/>
  <c r="J55" i="22"/>
  <c r="N55" i="21"/>
  <c r="N55" i="22"/>
  <c r="B56" i="13"/>
  <c r="B56" i="17"/>
  <c r="B58" i="18"/>
  <c r="B56" i="19"/>
  <c r="B56" i="21"/>
  <c r="B56" i="11"/>
  <c r="B56" i="20"/>
  <c r="B56" i="22"/>
  <c r="B56" i="10"/>
  <c r="B56" i="12"/>
  <c r="B56" i="9"/>
  <c r="B56" i="8"/>
  <c r="B56" i="16"/>
  <c r="F56" i="17"/>
  <c r="F58" i="18"/>
  <c r="F56" i="19"/>
  <c r="F56" i="21"/>
  <c r="F56" i="20"/>
  <c r="F56" i="22"/>
  <c r="F56" i="10"/>
  <c r="F56" i="9"/>
  <c r="F56" i="8"/>
  <c r="F56" i="16"/>
  <c r="K56" i="19"/>
  <c r="K56" i="20"/>
  <c r="K58" i="18"/>
  <c r="K56" i="22"/>
  <c r="K56" i="21"/>
  <c r="C57" i="17"/>
  <c r="C57" i="19"/>
  <c r="C59" i="18"/>
  <c r="C57" i="20"/>
  <c r="C57" i="22"/>
  <c r="C57" i="13"/>
  <c r="C57" i="12"/>
  <c r="C57" i="21"/>
  <c r="C57" i="9"/>
  <c r="C57" i="8"/>
  <c r="C57" i="16"/>
  <c r="C57" i="11"/>
  <c r="C57" i="10"/>
  <c r="G57" i="17"/>
  <c r="G59" i="18"/>
  <c r="G57" i="19"/>
  <c r="G57" i="20"/>
  <c r="G57" i="22"/>
  <c r="G57" i="21"/>
  <c r="G57" i="9"/>
  <c r="G57" i="8"/>
  <c r="G57" i="16"/>
  <c r="L57" i="19"/>
  <c r="L57" i="21"/>
  <c r="L57" i="20"/>
  <c r="L57" i="22"/>
  <c r="H58" i="17"/>
  <c r="H60" i="18"/>
  <c r="H58" i="19"/>
  <c r="H58" i="20"/>
  <c r="H58" i="21"/>
  <c r="H58" i="22"/>
  <c r="H58" i="8"/>
  <c r="H58" i="16"/>
  <c r="D58" i="17"/>
  <c r="D60" i="18"/>
  <c r="D58" i="19"/>
  <c r="D58" i="20"/>
  <c r="D58" i="21"/>
  <c r="D58" i="11"/>
  <c r="D58" i="22"/>
  <c r="D58" i="12"/>
  <c r="D58" i="10"/>
  <c r="D58" i="9"/>
  <c r="D58" i="8"/>
  <c r="D58" i="16"/>
  <c r="I58" i="17"/>
  <c r="I60" i="18"/>
  <c r="I58" i="19"/>
  <c r="I58" i="22"/>
  <c r="I58" i="20"/>
  <c r="I58" i="21"/>
  <c r="I58" i="16"/>
  <c r="M58" i="20"/>
  <c r="M58" i="22"/>
  <c r="M58" i="21"/>
  <c r="A59" i="17"/>
  <c r="A61" i="18"/>
  <c r="A59" i="19"/>
  <c r="A59" i="20"/>
  <c r="A59" i="13"/>
  <c r="A59" i="12"/>
  <c r="A59" i="21"/>
  <c r="A59" i="22"/>
  <c r="A59" i="11"/>
  <c r="A59" i="10"/>
  <c r="A59" i="9"/>
  <c r="A59" i="8"/>
  <c r="A59" i="16"/>
  <c r="E59" i="17"/>
  <c r="E61" i="18"/>
  <c r="E59" i="19"/>
  <c r="E59" i="20"/>
  <c r="E59" i="21"/>
  <c r="E59" i="22"/>
  <c r="E59" i="11"/>
  <c r="E59" i="9"/>
  <c r="E59" i="8"/>
  <c r="E59" i="16"/>
  <c r="E59" i="10"/>
  <c r="J59" i="17"/>
  <c r="J61" i="18"/>
  <c r="J59" i="19"/>
  <c r="J59" i="21"/>
  <c r="J59" i="22"/>
  <c r="J59" i="20"/>
  <c r="N59" i="21"/>
  <c r="N59" i="22"/>
  <c r="B60" i="13"/>
  <c r="B62" i="18"/>
  <c r="B60" i="17"/>
  <c r="B60" i="19"/>
  <c r="B60" i="20"/>
  <c r="B60" i="21"/>
  <c r="B60" i="11"/>
  <c r="B60" i="22"/>
  <c r="B60" i="10"/>
  <c r="B60" i="12"/>
  <c r="B60" i="9"/>
  <c r="B60" i="8"/>
  <c r="B60" i="16"/>
  <c r="F60" i="17"/>
  <c r="F62" i="18"/>
  <c r="F60" i="19"/>
  <c r="F60" i="20"/>
  <c r="F60" i="21"/>
  <c r="F60" i="22"/>
  <c r="F60" i="10"/>
  <c r="F60" i="9"/>
  <c r="F60" i="8"/>
  <c r="F60" i="16"/>
  <c r="K60" i="19"/>
  <c r="K60" i="20"/>
  <c r="K62" i="18"/>
  <c r="K60" i="21"/>
  <c r="K60" i="22"/>
  <c r="C61" i="17"/>
  <c r="C63" i="18"/>
  <c r="C61" i="19"/>
  <c r="C61" i="21"/>
  <c r="C61" i="22"/>
  <c r="C61" i="13"/>
  <c r="C61" i="12"/>
  <c r="C61" i="20"/>
  <c r="C61" i="9"/>
  <c r="C61" i="8"/>
  <c r="C61" i="16"/>
  <c r="C61" i="11"/>
  <c r="C61" i="10"/>
  <c r="G61" i="17"/>
  <c r="G63" i="18"/>
  <c r="G61" i="19"/>
  <c r="G61" i="21"/>
  <c r="G61" i="22"/>
  <c r="G61" i="20"/>
  <c r="G61" i="9"/>
  <c r="G61" i="8"/>
  <c r="G61" i="16"/>
  <c r="L61" i="19"/>
  <c r="L61" i="20"/>
  <c r="L61" i="21"/>
  <c r="L61" i="22"/>
  <c r="H62" i="17"/>
  <c r="H64" i="18"/>
  <c r="H62" i="19"/>
  <c r="H62" i="20"/>
  <c r="H62" i="21"/>
  <c r="H62" i="22"/>
  <c r="H62" i="8"/>
  <c r="H62" i="16"/>
  <c r="D62" i="17"/>
  <c r="D64" i="18"/>
  <c r="D62" i="19"/>
  <c r="D62" i="11"/>
  <c r="D62" i="20"/>
  <c r="D62" i="21"/>
  <c r="D62" i="22"/>
  <c r="D62" i="12"/>
  <c r="D62" i="10"/>
  <c r="D62" i="9"/>
  <c r="D62" i="8"/>
  <c r="D62" i="16"/>
  <c r="I62" i="17"/>
  <c r="I62" i="19"/>
  <c r="I64" i="18"/>
  <c r="I62" i="20"/>
  <c r="I62" i="21"/>
  <c r="I62" i="22"/>
  <c r="I62" i="16"/>
  <c r="M62" i="20"/>
  <c r="M62" i="21"/>
  <c r="M62" i="22"/>
  <c r="E63" i="17"/>
  <c r="E65" i="18"/>
  <c r="E63" i="19"/>
  <c r="E63" i="21"/>
  <c r="E63" i="20"/>
  <c r="E63" i="22"/>
  <c r="E63" i="11"/>
  <c r="E63" i="9"/>
  <c r="E63" i="8"/>
  <c r="E63" i="16"/>
  <c r="E63" i="10"/>
  <c r="J63" i="17"/>
  <c r="J63" i="19"/>
  <c r="J65" i="18"/>
  <c r="J63" i="20"/>
  <c r="J63" i="22"/>
  <c r="J63" i="21"/>
  <c r="N63"/>
  <c r="N63" i="22"/>
  <c r="N30" i="21"/>
  <c r="N30" i="22"/>
  <c r="J30" i="20"/>
  <c r="J30" i="22"/>
  <c r="J30" i="17"/>
  <c r="J30" i="19"/>
  <c r="J32" i="18"/>
  <c r="J30" i="21"/>
  <c r="F30" i="20"/>
  <c r="F30" i="21"/>
  <c r="F30" i="22"/>
  <c r="F30" i="9"/>
  <c r="F32" i="18"/>
  <c r="F30" i="8"/>
  <c r="F30" i="10"/>
  <c r="F30" i="17"/>
  <c r="F30" i="19"/>
  <c r="F30" i="16"/>
  <c r="B30" i="13"/>
  <c r="B32" i="18"/>
  <c r="B30" i="17"/>
  <c r="B30" i="19"/>
  <c r="B30" i="21"/>
  <c r="B30" i="12"/>
  <c r="B30" i="11"/>
  <c r="B30" i="20"/>
  <c r="B30" i="22"/>
  <c r="B30" i="16"/>
  <c r="B30" i="10"/>
  <c r="B30" i="9"/>
  <c r="B30" i="8"/>
  <c r="B31" i="13"/>
  <c r="B31" i="17"/>
  <c r="B33" i="18"/>
  <c r="B31" i="19"/>
  <c r="B31" i="20"/>
  <c r="B31" i="22"/>
  <c r="B31" i="21"/>
  <c r="B31" i="12"/>
  <c r="B31" i="11"/>
  <c r="B31" i="10"/>
  <c r="B31" i="9"/>
  <c r="B31" i="8"/>
  <c r="B31" i="16"/>
  <c r="F31" i="17"/>
  <c r="F33" i="18"/>
  <c r="F31" i="19"/>
  <c r="F31" i="22"/>
  <c r="F31" i="20"/>
  <c r="F31" i="21"/>
  <c r="F31" i="9"/>
  <c r="F31" i="16"/>
  <c r="F31" i="10"/>
  <c r="F31" i="8"/>
  <c r="K31" i="20"/>
  <c r="K31" i="22"/>
  <c r="K31" i="19"/>
  <c r="K33" i="18"/>
  <c r="K31" i="21"/>
  <c r="C32" i="17"/>
  <c r="C34" i="18"/>
  <c r="C32" i="19"/>
  <c r="C32" i="21"/>
  <c r="C32" i="12"/>
  <c r="C32" i="11"/>
  <c r="C32" i="20"/>
  <c r="C32" i="22"/>
  <c r="C32" i="16"/>
  <c r="C32" i="13"/>
  <c r="C32" i="10"/>
  <c r="C32" i="9"/>
  <c r="C32" i="8"/>
  <c r="G32" i="17"/>
  <c r="G34" i="18"/>
  <c r="G32" i="19"/>
  <c r="G32" i="22"/>
  <c r="G32" i="20"/>
  <c r="G32" i="21"/>
  <c r="G32" i="9"/>
  <c r="G32" i="16"/>
  <c r="G32" i="8"/>
  <c r="L32" i="19"/>
  <c r="L32" i="22"/>
  <c r="L32" i="20"/>
  <c r="L32" i="21"/>
  <c r="H33" i="17"/>
  <c r="H33" i="19"/>
  <c r="H35" i="18"/>
  <c r="H33" i="22"/>
  <c r="H33" i="20"/>
  <c r="H33" i="21"/>
  <c r="H33" i="8"/>
  <c r="H33" i="16"/>
  <c r="D33" i="17"/>
  <c r="D35" i="18"/>
  <c r="D33" i="19"/>
  <c r="D33" i="20"/>
  <c r="D33" i="21"/>
  <c r="D33" i="22"/>
  <c r="D33" i="10"/>
  <c r="D33" i="9"/>
  <c r="D33" i="8"/>
  <c r="D33" i="12"/>
  <c r="D33" i="11"/>
  <c r="D33" i="16"/>
  <c r="I33" i="17"/>
  <c r="I35" i="18"/>
  <c r="I33" i="19"/>
  <c r="I33" i="20"/>
  <c r="I33" i="21"/>
  <c r="I33" i="16"/>
  <c r="I33" i="22"/>
  <c r="M33" i="20"/>
  <c r="M33" i="22"/>
  <c r="M33" i="21"/>
  <c r="A34" i="17"/>
  <c r="A36" i="18"/>
  <c r="A34" i="19"/>
  <c r="A34" i="20"/>
  <c r="A34" i="21"/>
  <c r="A34" i="12"/>
  <c r="A34" i="11"/>
  <c r="A34" i="22"/>
  <c r="A34" i="13"/>
  <c r="A34" i="16"/>
  <c r="A34" i="10"/>
  <c r="A34" i="9"/>
  <c r="A34" i="8"/>
  <c r="E34" i="17"/>
  <c r="E36" i="18"/>
  <c r="E34" i="19"/>
  <c r="E34" i="20"/>
  <c r="E34" i="11"/>
  <c r="E34" i="21"/>
  <c r="E34" i="22"/>
  <c r="E34" i="16"/>
  <c r="E34" i="10"/>
  <c r="E34" i="9"/>
  <c r="E34" i="8"/>
  <c r="J34" i="20"/>
  <c r="J34" i="22"/>
  <c r="J34" i="17"/>
  <c r="J34" i="19"/>
  <c r="J36" i="18"/>
  <c r="J34" i="21"/>
  <c r="N34"/>
  <c r="N34" i="22"/>
  <c r="B35" i="13"/>
  <c r="B35" i="17"/>
  <c r="B37" i="18"/>
  <c r="B35" i="19"/>
  <c r="B35" i="20"/>
  <c r="B35" i="22"/>
  <c r="B35" i="21"/>
  <c r="B35" i="12"/>
  <c r="B35" i="11"/>
  <c r="B35" i="10"/>
  <c r="B35" i="9"/>
  <c r="B35" i="8"/>
  <c r="B35" i="16"/>
  <c r="F35" i="17"/>
  <c r="F37" i="18"/>
  <c r="F35" i="19"/>
  <c r="F35" i="22"/>
  <c r="F35" i="20"/>
  <c r="F35" i="21"/>
  <c r="F35" i="9"/>
  <c r="F35" i="16"/>
  <c r="F35" i="10"/>
  <c r="F35" i="8"/>
  <c r="K35" i="20"/>
  <c r="K35" i="22"/>
  <c r="K35" i="19"/>
  <c r="K37" i="18"/>
  <c r="K35" i="21"/>
  <c r="C36" i="17"/>
  <c r="C38" i="18"/>
  <c r="C36" i="19"/>
  <c r="C36" i="21"/>
  <c r="C36" i="12"/>
  <c r="C36" i="11"/>
  <c r="C36" i="20"/>
  <c r="C36" i="22"/>
  <c r="C36" i="16"/>
  <c r="C36" i="13"/>
  <c r="C36" i="10"/>
  <c r="C36" i="9"/>
  <c r="C36" i="8"/>
  <c r="G36" i="17"/>
  <c r="G38" i="18"/>
  <c r="G36" i="19"/>
  <c r="G36" i="22"/>
  <c r="G36" i="20"/>
  <c r="G36" i="21"/>
  <c r="G36" i="9"/>
  <c r="G36" i="16"/>
  <c r="G36" i="8"/>
  <c r="L36" i="19"/>
  <c r="L36" i="22"/>
  <c r="L36" i="20"/>
  <c r="L36" i="21"/>
  <c r="H37" i="17"/>
  <c r="H39" i="18"/>
  <c r="H37" i="19"/>
  <c r="H37" i="22"/>
  <c r="H37" i="20"/>
  <c r="H37" i="21"/>
  <c r="H37" i="8"/>
  <c r="H37" i="16"/>
  <c r="D37" i="17"/>
  <c r="D39" i="18"/>
  <c r="D37" i="19"/>
  <c r="D37" i="20"/>
  <c r="D37" i="21"/>
  <c r="D37" i="22"/>
  <c r="D37" i="11"/>
  <c r="D37" i="10"/>
  <c r="D37" i="9"/>
  <c r="D37" i="8"/>
  <c r="D37" i="12"/>
  <c r="D37" i="16"/>
  <c r="I37" i="17"/>
  <c r="I39" i="18"/>
  <c r="I37" i="19"/>
  <c r="I37" i="20"/>
  <c r="I37" i="21"/>
  <c r="I37" i="16"/>
  <c r="I37" i="22"/>
  <c r="M37" i="20"/>
  <c r="M37" i="22"/>
  <c r="M37" i="21"/>
  <c r="E38" i="17"/>
  <c r="E40" i="18"/>
  <c r="E38" i="19"/>
  <c r="E38" i="20"/>
  <c r="E38" i="11"/>
  <c r="E38" i="21"/>
  <c r="E38" i="22"/>
  <c r="E38" i="16"/>
  <c r="E38" i="10"/>
  <c r="E38" i="9"/>
  <c r="E38" i="8"/>
  <c r="J38" i="20"/>
  <c r="J38" i="22"/>
  <c r="J38" i="17"/>
  <c r="J38" i="19"/>
  <c r="J40" i="18"/>
  <c r="J38" i="21"/>
  <c r="N38"/>
  <c r="N38" i="22"/>
  <c r="B39" i="13"/>
  <c r="B39" i="17"/>
  <c r="B41" i="18"/>
  <c r="B39" i="19"/>
  <c r="B39" i="20"/>
  <c r="B39" i="22"/>
  <c r="B39" i="21"/>
  <c r="B39" i="12"/>
  <c r="B39" i="11"/>
  <c r="B39" i="10"/>
  <c r="B39" i="9"/>
  <c r="B39" i="8"/>
  <c r="B39" i="16"/>
  <c r="F39" i="17"/>
  <c r="F41" i="18"/>
  <c r="F39" i="19"/>
  <c r="F39" i="22"/>
  <c r="F39" i="20"/>
  <c r="F39" i="21"/>
  <c r="F39" i="9"/>
  <c r="F39" i="16"/>
  <c r="F39" i="10"/>
  <c r="F39" i="8"/>
  <c r="K39" i="20"/>
  <c r="K39" i="22"/>
  <c r="K39" i="19"/>
  <c r="K41" i="18"/>
  <c r="K39" i="21"/>
  <c r="C40" i="17"/>
  <c r="C42" i="18"/>
  <c r="C40" i="19"/>
  <c r="C40" i="21"/>
  <c r="C40" i="12"/>
  <c r="C40" i="11"/>
  <c r="C40" i="20"/>
  <c r="C40" i="22"/>
  <c r="C40" i="16"/>
  <c r="C40" i="13"/>
  <c r="C40" i="10"/>
  <c r="C40" i="9"/>
  <c r="C40" i="8"/>
  <c r="G40" i="17"/>
  <c r="G42" i="18"/>
  <c r="G40" i="19"/>
  <c r="G40" i="22"/>
  <c r="G40" i="20"/>
  <c r="G40" i="21"/>
  <c r="G40" i="9"/>
  <c r="G40" i="16"/>
  <c r="G40" i="8"/>
  <c r="L40" i="19"/>
  <c r="L40" i="22"/>
  <c r="L40" i="20"/>
  <c r="L40" i="21"/>
  <c r="H41" i="19"/>
  <c r="H41" i="17"/>
  <c r="H43" i="18"/>
  <c r="H41" i="22"/>
  <c r="H41" i="20"/>
  <c r="H41" i="21"/>
  <c r="H41" i="8"/>
  <c r="H41" i="16"/>
  <c r="D43" i="18"/>
  <c r="D41" i="17"/>
  <c r="D41" i="19"/>
  <c r="D41" i="20"/>
  <c r="D41" i="21"/>
  <c r="D41" i="22"/>
  <c r="D41" i="10"/>
  <c r="D41" i="9"/>
  <c r="D41" i="8"/>
  <c r="D41" i="12"/>
  <c r="D41" i="11"/>
  <c r="D41" i="16"/>
  <c r="I41" i="17"/>
  <c r="I43" i="18"/>
  <c r="I41" i="19"/>
  <c r="I41" i="20"/>
  <c r="I41" i="21"/>
  <c r="I41" i="16"/>
  <c r="I41" i="22"/>
  <c r="M41" i="20"/>
  <c r="M41" i="22"/>
  <c r="M41" i="21"/>
  <c r="A42" i="17"/>
  <c r="A44" i="18"/>
  <c r="A42" i="19"/>
  <c r="A42" i="20"/>
  <c r="A42" i="21"/>
  <c r="A42" i="12"/>
  <c r="A42" i="11"/>
  <c r="A42" i="22"/>
  <c r="A42" i="13"/>
  <c r="A42" i="16"/>
  <c r="A42" i="10"/>
  <c r="A42" i="9"/>
  <c r="A42" i="8"/>
  <c r="E42" i="17"/>
  <c r="E44" i="18"/>
  <c r="E42" i="19"/>
  <c r="E42" i="20"/>
  <c r="E42" i="11"/>
  <c r="E42" i="21"/>
  <c r="E42" i="22"/>
  <c r="E42" i="16"/>
  <c r="E42" i="10"/>
  <c r="E42" i="9"/>
  <c r="E42" i="8"/>
  <c r="J42" i="20"/>
  <c r="J42" i="22"/>
  <c r="J42" i="17"/>
  <c r="J42" i="19"/>
  <c r="J44" i="18"/>
  <c r="J42" i="21"/>
  <c r="N42"/>
  <c r="N42" i="22"/>
  <c r="B43" i="13"/>
  <c r="B43" i="17"/>
  <c r="B45" i="18"/>
  <c r="B43" i="19"/>
  <c r="B43" i="20"/>
  <c r="B43" i="22"/>
  <c r="B43" i="21"/>
  <c r="B43" i="12"/>
  <c r="B43" i="11"/>
  <c r="B43" i="10"/>
  <c r="B43" i="9"/>
  <c r="B43" i="8"/>
  <c r="B43" i="16"/>
  <c r="F43" i="17"/>
  <c r="F45" i="18"/>
  <c r="F43" i="19"/>
  <c r="F43" i="22"/>
  <c r="F43" i="20"/>
  <c r="F43" i="21"/>
  <c r="F43" i="9"/>
  <c r="F43" i="16"/>
  <c r="F43" i="10"/>
  <c r="F43" i="8"/>
  <c r="K43" i="20"/>
  <c r="K43" i="22"/>
  <c r="K43" i="19"/>
  <c r="K45" i="18"/>
  <c r="K43" i="21"/>
  <c r="C44" i="17"/>
  <c r="C46" i="18"/>
  <c r="C44" i="19"/>
  <c r="C44" i="21"/>
  <c r="C44" i="12"/>
  <c r="C44" i="11"/>
  <c r="C44" i="20"/>
  <c r="C44" i="22"/>
  <c r="C44" i="16"/>
  <c r="C44" i="13"/>
  <c r="C44" i="10"/>
  <c r="C44" i="9"/>
  <c r="C44" i="8"/>
  <c r="G44" i="17"/>
  <c r="G46" i="18"/>
  <c r="G44" i="19"/>
  <c r="G44" i="22"/>
  <c r="G44" i="20"/>
  <c r="G44" i="21"/>
  <c r="G44" i="9"/>
  <c r="G44" i="16"/>
  <c r="G44" i="8"/>
  <c r="L44" i="19"/>
  <c r="L44" i="22"/>
  <c r="L44" i="20"/>
  <c r="L44" i="21"/>
  <c r="H45" i="17"/>
  <c r="H47" i="18"/>
  <c r="H45" i="19"/>
  <c r="H45" i="22"/>
  <c r="H45" i="20"/>
  <c r="H45" i="21"/>
  <c r="H45" i="8"/>
  <c r="H45" i="16"/>
  <c r="D45" i="17"/>
  <c r="D47" i="18"/>
  <c r="D45" i="19"/>
  <c r="D45" i="20"/>
  <c r="D45" i="21"/>
  <c r="D45" i="22"/>
  <c r="D45" i="11"/>
  <c r="D45" i="10"/>
  <c r="D45" i="9"/>
  <c r="D45" i="8"/>
  <c r="D45" i="12"/>
  <c r="D45" i="16"/>
  <c r="I45" i="17"/>
  <c r="I47" i="18"/>
  <c r="I45" i="19"/>
  <c r="I45" i="20"/>
  <c r="I45" i="21"/>
  <c r="I45" i="16"/>
  <c r="I45" i="22"/>
  <c r="M45" i="20"/>
  <c r="M45" i="22"/>
  <c r="M45" i="21"/>
  <c r="E46" i="17"/>
  <c r="E48" i="18"/>
  <c r="E46" i="19"/>
  <c r="E46" i="20"/>
  <c r="E46" i="21"/>
  <c r="E46" i="11"/>
  <c r="E46" i="22"/>
  <c r="E46" i="10"/>
  <c r="E46" i="9"/>
  <c r="E46" i="8"/>
  <c r="E46" i="16"/>
  <c r="J46" i="17"/>
  <c r="J48" i="18"/>
  <c r="J46" i="19"/>
  <c r="J46" i="22"/>
  <c r="J46" i="20"/>
  <c r="J46" i="21"/>
  <c r="N46"/>
  <c r="N46" i="22"/>
  <c r="B47" i="13"/>
  <c r="B49" i="18"/>
  <c r="B47" i="19"/>
  <c r="B47" i="20"/>
  <c r="B47" i="12"/>
  <c r="B47" i="21"/>
  <c r="B47" i="22"/>
  <c r="B47" i="11"/>
  <c r="B47" i="9"/>
  <c r="B47" i="8"/>
  <c r="B47" i="16"/>
  <c r="B47" i="10"/>
  <c r="B47" i="17"/>
  <c r="F47"/>
  <c r="F49" i="18"/>
  <c r="F47" i="19"/>
  <c r="F47" i="20"/>
  <c r="F47" i="21"/>
  <c r="F47" i="22"/>
  <c r="F47" i="9"/>
  <c r="F47" i="8"/>
  <c r="F47" i="16"/>
  <c r="F47" i="10"/>
  <c r="K49" i="18"/>
  <c r="K47" i="19"/>
  <c r="K47" i="21"/>
  <c r="K47" i="22"/>
  <c r="K47" i="20"/>
  <c r="C48" i="17"/>
  <c r="C50" i="18"/>
  <c r="C48" i="19"/>
  <c r="C48" i="20"/>
  <c r="C48" i="21"/>
  <c r="C48" i="11"/>
  <c r="C48" i="22"/>
  <c r="C48" i="10"/>
  <c r="C48" i="13"/>
  <c r="C48" i="12"/>
  <c r="C48" i="9"/>
  <c r="C48" i="8"/>
  <c r="C48" i="16"/>
  <c r="G48" i="17"/>
  <c r="G50" i="18"/>
  <c r="G48" i="19"/>
  <c r="G48" i="20"/>
  <c r="G48" i="21"/>
  <c r="G48" i="22"/>
  <c r="G48" i="9"/>
  <c r="G48" i="8"/>
  <c r="G48" i="16"/>
  <c r="L48" i="22"/>
  <c r="L48" i="19"/>
  <c r="L48" i="21"/>
  <c r="L48" i="20"/>
  <c r="H49" i="17"/>
  <c r="H51" i="18"/>
  <c r="H49" i="19"/>
  <c r="H49" i="20"/>
  <c r="H49" i="21"/>
  <c r="H49" i="22"/>
  <c r="H49" i="8"/>
  <c r="H49" i="16"/>
  <c r="D49" i="17"/>
  <c r="D51" i="18"/>
  <c r="D49" i="19"/>
  <c r="D49" i="12"/>
  <c r="D49" i="20"/>
  <c r="D49" i="21"/>
  <c r="D49" i="22"/>
  <c r="D49" i="9"/>
  <c r="D49" i="8"/>
  <c r="D49" i="16"/>
  <c r="D49" i="11"/>
  <c r="D49" i="10"/>
  <c r="I49" i="17"/>
  <c r="I51" i="18"/>
  <c r="I49" i="19"/>
  <c r="I49" i="20"/>
  <c r="I49" i="21"/>
  <c r="I49" i="22"/>
  <c r="I49" i="16"/>
  <c r="M49" i="20"/>
  <c r="M49" i="21"/>
  <c r="M49" i="22"/>
  <c r="E50" i="17"/>
  <c r="E52" i="18"/>
  <c r="E50" i="19"/>
  <c r="E50" i="21"/>
  <c r="E50" i="22"/>
  <c r="E50" i="11"/>
  <c r="E50" i="20"/>
  <c r="E50" i="10"/>
  <c r="E50" i="9"/>
  <c r="E50" i="8"/>
  <c r="E50" i="16"/>
  <c r="J50" i="17"/>
  <c r="J52" i="18"/>
  <c r="J50" i="19"/>
  <c r="J50" i="20"/>
  <c r="J50" i="21"/>
  <c r="J50" i="22"/>
  <c r="N50" i="21"/>
  <c r="N50" i="22"/>
  <c r="B51" i="13"/>
  <c r="B53" i="18"/>
  <c r="B51" i="19"/>
  <c r="B51" i="22"/>
  <c r="B51" i="12"/>
  <c r="B51" i="20"/>
  <c r="B51" i="21"/>
  <c r="B51" i="11"/>
  <c r="B51" i="9"/>
  <c r="B51" i="8"/>
  <c r="B51" i="16"/>
  <c r="B51" i="10"/>
  <c r="B51" i="17"/>
  <c r="F51"/>
  <c r="F53" i="18"/>
  <c r="F51" i="19"/>
  <c r="F51" i="22"/>
  <c r="F51" i="20"/>
  <c r="F51" i="21"/>
  <c r="F51" i="9"/>
  <c r="F51" i="8"/>
  <c r="F51" i="16"/>
  <c r="F51" i="10"/>
  <c r="K53" i="18"/>
  <c r="K51" i="19"/>
  <c r="K51" i="20"/>
  <c r="K51" i="21"/>
  <c r="K51" i="22"/>
  <c r="C52" i="17"/>
  <c r="C54" i="18"/>
  <c r="C52" i="19"/>
  <c r="C52" i="21"/>
  <c r="C52" i="22"/>
  <c r="C52" i="11"/>
  <c r="C52" i="20"/>
  <c r="C52" i="10"/>
  <c r="C52" i="13"/>
  <c r="C52" i="12"/>
  <c r="C52" i="9"/>
  <c r="C52" i="8"/>
  <c r="C52" i="16"/>
  <c r="G52" i="17"/>
  <c r="G54" i="18"/>
  <c r="G52" i="19"/>
  <c r="G52" i="21"/>
  <c r="G52" i="22"/>
  <c r="G52" i="20"/>
  <c r="G52" i="9"/>
  <c r="G52" i="8"/>
  <c r="G52" i="16"/>
  <c r="L52" i="22"/>
  <c r="L52" i="20"/>
  <c r="L52" i="19"/>
  <c r="L52" i="21"/>
  <c r="H53" i="17"/>
  <c r="H55" i="18"/>
  <c r="H53" i="19"/>
  <c r="H53" i="20"/>
  <c r="H53" i="21"/>
  <c r="H53" i="22"/>
  <c r="H53" i="8"/>
  <c r="H53" i="16"/>
  <c r="D53" i="17"/>
  <c r="D55" i="18"/>
  <c r="D53" i="19"/>
  <c r="D53" i="20"/>
  <c r="D53" i="21"/>
  <c r="D53" i="12"/>
  <c r="D53" i="22"/>
  <c r="D53" i="9"/>
  <c r="D53" i="8"/>
  <c r="D53" i="16"/>
  <c r="D53" i="11"/>
  <c r="D53" i="10"/>
  <c r="I53" i="17"/>
  <c r="I55" i="18"/>
  <c r="I53" i="19"/>
  <c r="I53" i="22"/>
  <c r="I53" i="20"/>
  <c r="I53" i="21"/>
  <c r="I53" i="16"/>
  <c r="M53" i="20"/>
  <c r="M53" i="22"/>
  <c r="M53" i="21"/>
  <c r="E54" i="17"/>
  <c r="E56" i="18"/>
  <c r="E54" i="19"/>
  <c r="E54" i="20"/>
  <c r="E54" i="22"/>
  <c r="E54" i="11"/>
  <c r="E54" i="21"/>
  <c r="E54" i="10"/>
  <c r="E54" i="9"/>
  <c r="E54" i="8"/>
  <c r="E54" i="16"/>
  <c r="J54" i="17"/>
  <c r="J56" i="18"/>
  <c r="J54" i="19"/>
  <c r="J54" i="21"/>
  <c r="J54" i="20"/>
  <c r="J54" i="22"/>
  <c r="N54" i="21"/>
  <c r="N54" i="22"/>
  <c r="B55" i="13"/>
  <c r="B57" i="18"/>
  <c r="B55" i="19"/>
  <c r="B55" i="20"/>
  <c r="B55" i="21"/>
  <c r="B55" i="22"/>
  <c r="B55" i="12"/>
  <c r="B55" i="11"/>
  <c r="B55" i="9"/>
  <c r="B55" i="8"/>
  <c r="B55" i="16"/>
  <c r="B55" i="10"/>
  <c r="B55" i="17"/>
  <c r="F55"/>
  <c r="F57" i="18"/>
  <c r="F55" i="19"/>
  <c r="F55" i="20"/>
  <c r="F55" i="21"/>
  <c r="F55" i="22"/>
  <c r="F55" i="9"/>
  <c r="F55" i="8"/>
  <c r="F55" i="16"/>
  <c r="F55" i="10"/>
  <c r="K57" i="18"/>
  <c r="K55" i="19"/>
  <c r="K55" i="20"/>
  <c r="K55" i="21"/>
  <c r="K55" i="22"/>
  <c r="C56" i="17"/>
  <c r="C58" i="18"/>
  <c r="C56" i="19"/>
  <c r="C56" i="20"/>
  <c r="C56" i="22"/>
  <c r="C56" i="11"/>
  <c r="C56" i="21"/>
  <c r="C56" i="10"/>
  <c r="C56" i="13"/>
  <c r="C56" i="12"/>
  <c r="C56" i="9"/>
  <c r="C56" i="8"/>
  <c r="C56" i="16"/>
  <c r="G56" i="17"/>
  <c r="G58" i="18"/>
  <c r="G56" i="19"/>
  <c r="G56" i="20"/>
  <c r="G56" i="22"/>
  <c r="G56" i="21"/>
  <c r="G56" i="9"/>
  <c r="G56" i="8"/>
  <c r="G56" i="16"/>
  <c r="L56" i="22"/>
  <c r="L56" i="19"/>
  <c r="L56" i="21"/>
  <c r="L56" i="20"/>
  <c r="H57" i="17"/>
  <c r="H59" i="18"/>
  <c r="H57" i="19"/>
  <c r="H57" i="21"/>
  <c r="H57" i="20"/>
  <c r="H57" i="22"/>
  <c r="H57" i="8"/>
  <c r="H57" i="16"/>
  <c r="D57" i="17"/>
  <c r="D59" i="18"/>
  <c r="D57" i="19"/>
  <c r="D57" i="21"/>
  <c r="D57" i="12"/>
  <c r="D57" i="20"/>
  <c r="D57" i="22"/>
  <c r="D57" i="9"/>
  <c r="D57" i="8"/>
  <c r="D57" i="16"/>
  <c r="D57" i="11"/>
  <c r="D57" i="10"/>
  <c r="I57" i="17"/>
  <c r="I59" i="18"/>
  <c r="I57" i="19"/>
  <c r="I57" i="20"/>
  <c r="I57" i="22"/>
  <c r="I57" i="21"/>
  <c r="I57" i="16"/>
  <c r="M57" i="20"/>
  <c r="M57" i="22"/>
  <c r="M57" i="21"/>
  <c r="A58" i="17"/>
  <c r="A60" i="18"/>
  <c r="A58" i="19"/>
  <c r="A58" i="22"/>
  <c r="A58" i="11"/>
  <c r="A58" i="10"/>
  <c r="A58" i="20"/>
  <c r="A58" i="21"/>
  <c r="A58" i="13"/>
  <c r="A58" i="12"/>
  <c r="A58" i="9"/>
  <c r="A58" i="8"/>
  <c r="A58" i="16"/>
  <c r="E58" i="17"/>
  <c r="E60" i="18"/>
  <c r="E58" i="19"/>
  <c r="E58" i="22"/>
  <c r="E58" i="11"/>
  <c r="E58" i="20"/>
  <c r="E58" i="21"/>
  <c r="E58" i="10"/>
  <c r="E58" i="9"/>
  <c r="E58" i="8"/>
  <c r="E58" i="16"/>
  <c r="J58" i="17"/>
  <c r="J60" i="18"/>
  <c r="J58" i="19"/>
  <c r="J58" i="20"/>
  <c r="J58" i="21"/>
  <c r="J58" i="22"/>
  <c r="N58" i="21"/>
  <c r="N58" i="22"/>
  <c r="B59" i="13"/>
  <c r="B61" i="18"/>
  <c r="B59" i="19"/>
  <c r="B59" i="21"/>
  <c r="B59" i="22"/>
  <c r="B59" i="12"/>
  <c r="B59" i="20"/>
  <c r="B59" i="11"/>
  <c r="B59" i="9"/>
  <c r="B59" i="8"/>
  <c r="B59" i="16"/>
  <c r="B59" i="10"/>
  <c r="B59" i="17"/>
  <c r="F59"/>
  <c r="F61" i="18"/>
  <c r="F59" i="19"/>
  <c r="F59" i="21"/>
  <c r="F59" i="22"/>
  <c r="F59" i="20"/>
  <c r="F59" i="9"/>
  <c r="F59" i="8"/>
  <c r="F59" i="16"/>
  <c r="F59" i="10"/>
  <c r="K61" i="18"/>
  <c r="K59" i="19"/>
  <c r="K59" i="20"/>
  <c r="K59" i="21"/>
  <c r="K59" i="22"/>
  <c r="C60" i="17"/>
  <c r="C60" i="19"/>
  <c r="C62" i="18"/>
  <c r="C60" i="22"/>
  <c r="C60" i="11"/>
  <c r="C60" i="20"/>
  <c r="C60" i="21"/>
  <c r="C60" i="10"/>
  <c r="C60" i="13"/>
  <c r="C60" i="12"/>
  <c r="C60" i="9"/>
  <c r="C60" i="8"/>
  <c r="C60" i="16"/>
  <c r="G60" i="17"/>
  <c r="G60" i="19"/>
  <c r="G62" i="18"/>
  <c r="G60" i="22"/>
  <c r="G60" i="20"/>
  <c r="G60" i="21"/>
  <c r="G60" i="9"/>
  <c r="G60" i="8"/>
  <c r="G60" i="16"/>
  <c r="L60" i="22"/>
  <c r="L60" i="20"/>
  <c r="L60" i="21"/>
  <c r="L60" i="19"/>
  <c r="H61" i="17"/>
  <c r="H63" i="18"/>
  <c r="H61" i="19"/>
  <c r="H61" i="20"/>
  <c r="H61" i="21"/>
  <c r="H61" i="22"/>
  <c r="H61" i="8"/>
  <c r="H61" i="16"/>
  <c r="D61" i="17"/>
  <c r="D63" i="18"/>
  <c r="D61" i="19"/>
  <c r="D61" i="20"/>
  <c r="D61" i="12"/>
  <c r="D61" i="21"/>
  <c r="D61" i="22"/>
  <c r="D61" i="9"/>
  <c r="D61" i="8"/>
  <c r="D61" i="16"/>
  <c r="D61" i="11"/>
  <c r="D61" i="10"/>
  <c r="I61" i="17"/>
  <c r="I63" i="18"/>
  <c r="I61" i="19"/>
  <c r="I61" i="21"/>
  <c r="I61" i="22"/>
  <c r="I61" i="20"/>
  <c r="I61" i="16"/>
  <c r="M61" i="20"/>
  <c r="M61" i="21"/>
  <c r="M61" i="22"/>
  <c r="A62" i="17"/>
  <c r="A62" i="19"/>
  <c r="A64" i="18"/>
  <c r="A62" i="20"/>
  <c r="A62" i="21"/>
  <c r="A62" i="22"/>
  <c r="A62" i="11"/>
  <c r="A62" i="10"/>
  <c r="A62" i="13"/>
  <c r="A62" i="12"/>
  <c r="A62" i="9"/>
  <c r="A62" i="8"/>
  <c r="A62" i="16"/>
  <c r="E62" i="17"/>
  <c r="E62" i="19"/>
  <c r="E64" i="18"/>
  <c r="E62" i="20"/>
  <c r="E62" i="21"/>
  <c r="E62" i="22"/>
  <c r="E62" i="11"/>
  <c r="E62" i="10"/>
  <c r="E62" i="9"/>
  <c r="E62" i="8"/>
  <c r="E62" i="16"/>
  <c r="J62" i="17"/>
  <c r="J64" i="18"/>
  <c r="J62" i="19"/>
  <c r="J62" i="20"/>
  <c r="J62" i="21"/>
  <c r="J62" i="22"/>
  <c r="N62" i="21"/>
  <c r="N62" i="22"/>
  <c r="B63" i="13"/>
  <c r="B63" i="19"/>
  <c r="B65" i="18"/>
  <c r="B63" i="20"/>
  <c r="B63" i="22"/>
  <c r="B63" i="12"/>
  <c r="B63" i="21"/>
  <c r="B63" i="11"/>
  <c r="B63" i="9"/>
  <c r="B63" i="8"/>
  <c r="B63" i="16"/>
  <c r="B63" i="10"/>
  <c r="B63" i="17"/>
  <c r="F63"/>
  <c r="F63" i="19"/>
  <c r="F65" i="18"/>
  <c r="F63" i="20"/>
  <c r="F63" i="22"/>
  <c r="F63" i="21"/>
  <c r="F63" i="9"/>
  <c r="F63" i="8"/>
  <c r="F63" i="16"/>
  <c r="F63" i="10"/>
  <c r="K65" i="18"/>
  <c r="K63" i="19"/>
  <c r="K63" i="21"/>
  <c r="K63" i="20"/>
  <c r="K63" i="22"/>
  <c r="C64" i="17"/>
  <c r="C66" i="18"/>
  <c r="C64" i="19"/>
  <c r="C64" i="20"/>
  <c r="C64" i="21"/>
  <c r="C64" i="22"/>
  <c r="C64" i="11"/>
  <c r="C64" i="10"/>
  <c r="C64" i="13"/>
  <c r="C64" i="12"/>
  <c r="C64" i="9"/>
  <c r="C64" i="8"/>
  <c r="C64" i="16"/>
  <c r="G64" i="17"/>
  <c r="G66" i="18"/>
  <c r="G64" i="19"/>
  <c r="G64" i="20"/>
  <c r="G64" i="21"/>
  <c r="G64" i="22"/>
  <c r="G64" i="9"/>
  <c r="G64" i="8"/>
  <c r="G64" i="16"/>
  <c r="L64" i="22"/>
  <c r="L64" i="19"/>
  <c r="L64" i="21"/>
  <c r="L64" i="20"/>
  <c r="H65" i="17"/>
  <c r="H65" i="19"/>
  <c r="H67" i="18"/>
  <c r="H65" i="22"/>
  <c r="H65" i="20"/>
  <c r="H65" i="21"/>
  <c r="H65" i="8"/>
  <c r="H65" i="16"/>
  <c r="D65" i="17"/>
  <c r="D65" i="19"/>
  <c r="D67" i="18"/>
  <c r="D65" i="22"/>
  <c r="D65" i="12"/>
  <c r="D65" i="20"/>
  <c r="D65" i="21"/>
  <c r="D65" i="9"/>
  <c r="D65" i="8"/>
  <c r="D65" i="16"/>
  <c r="D65" i="11"/>
  <c r="D65" i="10"/>
  <c r="I65" i="17"/>
  <c r="I67" i="18"/>
  <c r="I65" i="19"/>
  <c r="I65" i="20"/>
  <c r="I65" i="21"/>
  <c r="I65" i="22"/>
  <c r="I65" i="16"/>
  <c r="M65" i="20"/>
  <c r="M65" i="21"/>
  <c r="M65" i="22"/>
  <c r="A66" i="17"/>
  <c r="A68" i="18"/>
  <c r="A66" i="19"/>
  <c r="A66" i="21"/>
  <c r="A66" i="11"/>
  <c r="A66" i="10"/>
  <c r="A66" i="20"/>
  <c r="A66" i="22"/>
  <c r="A66" i="13"/>
  <c r="A66" i="12"/>
  <c r="A66" i="9"/>
  <c r="A66" i="8"/>
  <c r="A66" i="16"/>
  <c r="E66" i="17"/>
  <c r="E68" i="18"/>
  <c r="E66" i="19"/>
  <c r="E66" i="21"/>
  <c r="E66" i="11"/>
  <c r="E66" i="20"/>
  <c r="E66" i="22"/>
  <c r="E66" i="10"/>
  <c r="E66" i="9"/>
  <c r="E66" i="8"/>
  <c r="E66" i="16"/>
  <c r="J66" i="17"/>
  <c r="J68" i="18"/>
  <c r="J66" i="19"/>
  <c r="J66" i="20"/>
  <c r="J66" i="22"/>
  <c r="J66" i="21"/>
  <c r="N66"/>
  <c r="N66" i="22"/>
  <c r="B67" i="13"/>
  <c r="B69" i="18"/>
  <c r="B67" i="19"/>
  <c r="B67" i="12"/>
  <c r="B67" i="20"/>
  <c r="B67" i="21"/>
  <c r="B67" i="22"/>
  <c r="B67" i="11"/>
  <c r="B67" i="9"/>
  <c r="B67" i="8"/>
  <c r="B67" i="16"/>
  <c r="B67" i="10"/>
  <c r="B67" i="17"/>
  <c r="F67"/>
  <c r="F69" i="18"/>
  <c r="F67" i="19"/>
  <c r="F67" i="20"/>
  <c r="F67" i="21"/>
  <c r="F67" i="22"/>
  <c r="F67" i="9"/>
  <c r="F67" i="8"/>
  <c r="F67" i="16"/>
  <c r="F67" i="10"/>
  <c r="L67" i="19"/>
  <c r="L67" i="20"/>
  <c r="L67" i="21"/>
  <c r="L67" i="22"/>
  <c r="H68" i="17"/>
  <c r="H70" i="18"/>
  <c r="H68" i="19"/>
  <c r="H68" i="20"/>
  <c r="H68" i="22"/>
  <c r="H68" i="21"/>
  <c r="H68" i="8"/>
  <c r="H68" i="16"/>
  <c r="D68" i="17"/>
  <c r="D70" i="18"/>
  <c r="D68" i="19"/>
  <c r="D68" i="20"/>
  <c r="D68" i="22"/>
  <c r="D68" i="11"/>
  <c r="D68" i="21"/>
  <c r="D68" i="10"/>
  <c r="D68" i="12"/>
  <c r="D68" i="9"/>
  <c r="D68" i="8"/>
  <c r="D68" i="16"/>
  <c r="I68" i="17"/>
  <c r="I68" i="19"/>
  <c r="I70" i="18"/>
  <c r="I68" i="21"/>
  <c r="I68" i="20"/>
  <c r="I68" i="22"/>
  <c r="I68" i="16"/>
  <c r="M68" i="20"/>
  <c r="M68" i="21"/>
  <c r="M68" i="22"/>
  <c r="A69" i="17"/>
  <c r="A71" i="18"/>
  <c r="A69" i="19"/>
  <c r="A69" i="13"/>
  <c r="A69" i="12"/>
  <c r="A69" i="20"/>
  <c r="A69" i="21"/>
  <c r="A69" i="22"/>
  <c r="A69" i="9"/>
  <c r="A69" i="8"/>
  <c r="A69" i="16"/>
  <c r="A69" i="11"/>
  <c r="A69" i="10"/>
  <c r="E69" i="17"/>
  <c r="E71" i="18"/>
  <c r="E69" i="19"/>
  <c r="E69" i="20"/>
  <c r="E69" i="21"/>
  <c r="E69" i="22"/>
  <c r="E69" i="9"/>
  <c r="E69" i="8"/>
  <c r="E69" i="16"/>
  <c r="E69" i="11"/>
  <c r="E69" i="10"/>
  <c r="J69" i="17"/>
  <c r="J69" i="20"/>
  <c r="J71" i="18"/>
  <c r="J69" i="19"/>
  <c r="J69" i="21"/>
  <c r="J69" i="22"/>
  <c r="N69" i="21"/>
  <c r="N69" i="22"/>
  <c r="B70" i="13"/>
  <c r="B70" i="17"/>
  <c r="B72" i="18"/>
  <c r="B70" i="19"/>
  <c r="B70" i="20"/>
  <c r="B70" i="21"/>
  <c r="B70" i="22"/>
  <c r="B70" i="11"/>
  <c r="B70" i="12"/>
  <c r="B70" i="10"/>
  <c r="B70" i="9"/>
  <c r="B70" i="8"/>
  <c r="B70" i="16"/>
  <c r="F70" i="17"/>
  <c r="F72" i="18"/>
  <c r="F70" i="19"/>
  <c r="F70" i="20"/>
  <c r="F70" i="21"/>
  <c r="F70" i="22"/>
  <c r="F70" i="10"/>
  <c r="F70" i="9"/>
  <c r="F70" i="8"/>
  <c r="F70" i="16"/>
  <c r="K72" i="18"/>
  <c r="K70" i="21"/>
  <c r="K70" i="20"/>
  <c r="K70" i="22"/>
  <c r="K70" i="19"/>
  <c r="C71" i="17"/>
  <c r="C73" i="18"/>
  <c r="C71" i="19"/>
  <c r="C71" i="20"/>
  <c r="C71" i="22"/>
  <c r="C71" i="13"/>
  <c r="C71" i="12"/>
  <c r="C71" i="21"/>
  <c r="C71" i="11"/>
  <c r="C71" i="9"/>
  <c r="C71" i="8"/>
  <c r="C71" i="16"/>
  <c r="C71" i="10"/>
  <c r="G71" i="17"/>
  <c r="G73" i="18"/>
  <c r="G71" i="19"/>
  <c r="G71" i="20"/>
  <c r="G71" i="22"/>
  <c r="G71" i="21"/>
  <c r="G71" i="9"/>
  <c r="G71" i="8"/>
  <c r="G71" i="16"/>
  <c r="L71" i="19"/>
  <c r="L71" i="20"/>
  <c r="L71" i="21"/>
  <c r="L71" i="22"/>
  <c r="H72" i="17"/>
  <c r="H74" i="18"/>
  <c r="H72" i="19"/>
  <c r="H72" i="21"/>
  <c r="H72" i="22"/>
  <c r="H72" i="20"/>
  <c r="H72" i="8"/>
  <c r="H72" i="16"/>
  <c r="D72" i="17"/>
  <c r="D74" i="18"/>
  <c r="D72" i="19"/>
  <c r="D72" i="21"/>
  <c r="D72" i="22"/>
  <c r="D72" i="11"/>
  <c r="D72" i="20"/>
  <c r="D72" i="10"/>
  <c r="D72" i="12"/>
  <c r="D72" i="9"/>
  <c r="D72" i="8"/>
  <c r="D72" i="16"/>
  <c r="I72" i="17"/>
  <c r="I72" i="19"/>
  <c r="I72" i="20"/>
  <c r="I74" i="18"/>
  <c r="I72" i="21"/>
  <c r="I72" i="22"/>
  <c r="I72" i="16"/>
  <c r="M72" i="20"/>
  <c r="M72" i="22"/>
  <c r="M72" i="21"/>
  <c r="A73" i="17"/>
  <c r="A75" i="18"/>
  <c r="A73" i="19"/>
  <c r="A73" i="20"/>
  <c r="A73" i="13"/>
  <c r="A73" i="12"/>
  <c r="A73" i="21"/>
  <c r="A73" i="22"/>
  <c r="A73" i="9"/>
  <c r="A73" i="8"/>
  <c r="A73" i="16"/>
  <c r="A73" i="11"/>
  <c r="A73" i="10"/>
  <c r="E73" i="17"/>
  <c r="E75" i="18"/>
  <c r="E73" i="19"/>
  <c r="E73" i="20"/>
  <c r="E73" i="21"/>
  <c r="E73" i="22"/>
  <c r="E73" i="9"/>
  <c r="E73" i="8"/>
  <c r="E73" i="16"/>
  <c r="E73" i="11"/>
  <c r="E73" i="10"/>
  <c r="J73" i="17"/>
  <c r="J73" i="19"/>
  <c r="J75" i="18"/>
  <c r="J73" i="20"/>
  <c r="J73" i="21"/>
  <c r="J73" i="22"/>
  <c r="N73" i="21"/>
  <c r="N73" i="22"/>
  <c r="B74" i="13"/>
  <c r="B74" i="17"/>
  <c r="B74" i="19"/>
  <c r="B74" i="20"/>
  <c r="B76" i="18"/>
  <c r="B74" i="21"/>
  <c r="B74" i="22"/>
  <c r="B74" i="11"/>
  <c r="B74" i="12"/>
  <c r="B74" i="10"/>
  <c r="B74" i="9"/>
  <c r="B74" i="8"/>
  <c r="B74" i="16"/>
  <c r="F74" i="17"/>
  <c r="F74" i="19"/>
  <c r="F74" i="20"/>
  <c r="F76" i="18"/>
  <c r="F74" i="21"/>
  <c r="F74" i="22"/>
  <c r="F74" i="10"/>
  <c r="F74" i="9"/>
  <c r="F74" i="8"/>
  <c r="F74" i="16"/>
  <c r="K76" i="18"/>
  <c r="K74" i="21"/>
  <c r="K74" i="19"/>
  <c r="K74" i="20"/>
  <c r="K74" i="22"/>
  <c r="C75" i="17"/>
  <c r="C75" i="19"/>
  <c r="C75" i="20"/>
  <c r="C77" i="18"/>
  <c r="C75" i="22"/>
  <c r="C75" i="13"/>
  <c r="C75" i="12"/>
  <c r="C75" i="21"/>
  <c r="C75" i="11"/>
  <c r="C75" i="9"/>
  <c r="C75" i="8"/>
  <c r="C75" i="16"/>
  <c r="C75" i="10"/>
  <c r="G75" i="17"/>
  <c r="G75" i="19"/>
  <c r="G75" i="20"/>
  <c r="G77" i="18"/>
  <c r="G75" i="22"/>
  <c r="G75" i="21"/>
  <c r="G75" i="9"/>
  <c r="G75" i="8"/>
  <c r="G75" i="16"/>
  <c r="L75" i="19"/>
  <c r="L75" i="21"/>
  <c r="L75" i="20"/>
  <c r="L75" i="22"/>
  <c r="H76" i="17"/>
  <c r="H76" i="20"/>
  <c r="H78" i="18"/>
  <c r="H76" i="19"/>
  <c r="H76" i="21"/>
  <c r="H76" i="22"/>
  <c r="H76" i="8"/>
  <c r="H76" i="16"/>
  <c r="D76" i="17"/>
  <c r="D76" i="20"/>
  <c r="D78" i="18"/>
  <c r="D76" i="19"/>
  <c r="D76" i="21"/>
  <c r="D76" i="22"/>
  <c r="D76" i="11"/>
  <c r="D76" i="10"/>
  <c r="D76" i="12"/>
  <c r="D76" i="9"/>
  <c r="D76" i="8"/>
  <c r="D76" i="16"/>
  <c r="I76" i="17"/>
  <c r="I78" i="18"/>
  <c r="I76" i="19"/>
  <c r="I76" i="20"/>
  <c r="I76" i="21"/>
  <c r="I76" i="22"/>
  <c r="I76" i="16"/>
  <c r="M76" i="20"/>
  <c r="M76" i="22"/>
  <c r="M76" i="21"/>
  <c r="E77" i="17"/>
  <c r="E77" i="19"/>
  <c r="E79" i="18"/>
  <c r="E77" i="20"/>
  <c r="E77" i="21"/>
  <c r="E77" i="22"/>
  <c r="E77" i="9"/>
  <c r="E77" i="8"/>
  <c r="E77" i="16"/>
  <c r="E77" i="11"/>
  <c r="E77" i="10"/>
  <c r="J77" i="17"/>
  <c r="J79" i="18"/>
  <c r="J77" i="19"/>
  <c r="J77" i="20"/>
  <c r="J77" i="22"/>
  <c r="J77" i="21"/>
  <c r="N77"/>
  <c r="N77" i="22"/>
  <c r="B78" i="13"/>
  <c r="B78" i="17"/>
  <c r="B78" i="19"/>
  <c r="B80" i="18"/>
  <c r="B78" i="22"/>
  <c r="B78" i="11"/>
  <c r="B78" i="20"/>
  <c r="B78" i="21"/>
  <c r="B78" i="12"/>
  <c r="B78" i="10"/>
  <c r="B78" i="9"/>
  <c r="B78" i="8"/>
  <c r="B78" i="16"/>
  <c r="F78" i="17"/>
  <c r="F78" i="19"/>
  <c r="F80" i="18"/>
  <c r="F78" i="22"/>
  <c r="F78" i="20"/>
  <c r="F78" i="21"/>
  <c r="F78" i="10"/>
  <c r="F78" i="9"/>
  <c r="F78" i="8"/>
  <c r="F78" i="16"/>
  <c r="K80" i="18"/>
  <c r="K78" i="21"/>
  <c r="K78" i="20"/>
  <c r="K78" i="19"/>
  <c r="K78" i="22"/>
  <c r="C79" i="17"/>
  <c r="C79" i="19"/>
  <c r="C81" i="18"/>
  <c r="C79" i="21"/>
  <c r="C79" i="22"/>
  <c r="C79" i="13"/>
  <c r="C79" i="12"/>
  <c r="C79" i="20"/>
  <c r="C79" i="11"/>
  <c r="C79" i="9"/>
  <c r="C79" i="8"/>
  <c r="C79" i="16"/>
  <c r="C79" i="10"/>
  <c r="G79" i="17"/>
  <c r="G79" i="19"/>
  <c r="G81" i="18"/>
  <c r="G79" i="21"/>
  <c r="G79" i="22"/>
  <c r="G79" i="20"/>
  <c r="G79" i="9"/>
  <c r="G79" i="8"/>
  <c r="G79" i="16"/>
  <c r="L79" i="19"/>
  <c r="L79" i="20"/>
  <c r="L79" i="21"/>
  <c r="L79" i="22"/>
  <c r="H80" i="17"/>
  <c r="H80" i="19"/>
  <c r="H82" i="18"/>
  <c r="H80" i="20"/>
  <c r="H80" i="22"/>
  <c r="H80" i="21"/>
  <c r="H80" i="8"/>
  <c r="H80" i="16"/>
  <c r="D80" i="17"/>
  <c r="D80" i="19"/>
  <c r="D82" i="18"/>
  <c r="D80" i="20"/>
  <c r="D80" i="22"/>
  <c r="D80" i="11"/>
  <c r="D80" i="21"/>
  <c r="D80" i="10"/>
  <c r="D80" i="12"/>
  <c r="D80" i="9"/>
  <c r="D80" i="8"/>
  <c r="D80" i="16"/>
  <c r="I80" i="17"/>
  <c r="I82" i="18"/>
  <c r="I80" i="20"/>
  <c r="I80" i="19"/>
  <c r="I80" i="21"/>
  <c r="I80" i="22"/>
  <c r="I80" i="16"/>
  <c r="M80" i="20"/>
  <c r="M80" i="21"/>
  <c r="M80" i="22"/>
  <c r="E81" i="17"/>
  <c r="E81" i="20"/>
  <c r="E83" i="18"/>
  <c r="E81" i="19"/>
  <c r="E81" i="21"/>
  <c r="E81" i="22"/>
  <c r="E81" i="9"/>
  <c r="E81" i="8"/>
  <c r="E81" i="16"/>
  <c r="E81" i="11"/>
  <c r="E81" i="10"/>
  <c r="J81" i="17"/>
  <c r="J83" i="18"/>
  <c r="J81" i="19"/>
  <c r="J81" i="20"/>
  <c r="J81" i="21"/>
  <c r="J81" i="22"/>
  <c r="N81" i="21"/>
  <c r="N81" i="22"/>
  <c r="B82" i="13"/>
  <c r="B82" i="17"/>
  <c r="B82" i="19"/>
  <c r="B82" i="20"/>
  <c r="B84" i="18"/>
  <c r="B82" i="11"/>
  <c r="B82" i="21"/>
  <c r="B82" i="22"/>
  <c r="B82" i="12"/>
  <c r="B82" i="10"/>
  <c r="B82" i="9"/>
  <c r="B82" i="8"/>
  <c r="B82" i="16"/>
  <c r="F82" i="17"/>
  <c r="F82" i="19"/>
  <c r="F82" i="20"/>
  <c r="F84" i="18"/>
  <c r="F82" i="21"/>
  <c r="F82" i="22"/>
  <c r="F82" i="10"/>
  <c r="F82" i="9"/>
  <c r="F82" i="8"/>
  <c r="F82" i="16"/>
  <c r="K84" i="18"/>
  <c r="K82" i="21"/>
  <c r="K82" i="19"/>
  <c r="K82" i="22"/>
  <c r="K82" i="20"/>
  <c r="C83" i="17"/>
  <c r="C83" i="19"/>
  <c r="C83" i="20"/>
  <c r="C85" i="18"/>
  <c r="C83" i="21"/>
  <c r="C83" i="13"/>
  <c r="C83" i="12"/>
  <c r="C83" i="22"/>
  <c r="C83" i="11"/>
  <c r="C83" i="9"/>
  <c r="C83" i="8"/>
  <c r="C83" i="16"/>
  <c r="C83" i="10"/>
  <c r="G83" i="17"/>
  <c r="G83" i="19"/>
  <c r="G83" i="20"/>
  <c r="G85" i="18"/>
  <c r="G83" i="21"/>
  <c r="G83" i="22"/>
  <c r="G83" i="9"/>
  <c r="G83" i="8"/>
  <c r="G83" i="16"/>
  <c r="L83" i="19"/>
  <c r="L83" i="20"/>
  <c r="L83" i="22"/>
  <c r="L83" i="21"/>
  <c r="H84" i="17"/>
  <c r="H84" i="19"/>
  <c r="H84" i="20"/>
  <c r="H86" i="18"/>
  <c r="H84" i="21"/>
  <c r="H84" i="22"/>
  <c r="H84" i="8"/>
  <c r="H84" i="16"/>
  <c r="D84" i="17"/>
  <c r="D84" i="19"/>
  <c r="D84" i="20"/>
  <c r="D86" i="18"/>
  <c r="D84" i="11"/>
  <c r="D84" i="21"/>
  <c r="D84" i="22"/>
  <c r="D84" i="10"/>
  <c r="D84" i="12"/>
  <c r="D84" i="9"/>
  <c r="D84" i="8"/>
  <c r="D84" i="16"/>
  <c r="I84" i="17"/>
  <c r="I86" i="18"/>
  <c r="I84" i="19"/>
  <c r="I84" i="21"/>
  <c r="I84" i="22"/>
  <c r="I84" i="20"/>
  <c r="I84" i="16"/>
  <c r="M84" i="20"/>
  <c r="M84" i="21"/>
  <c r="M84" i="22"/>
  <c r="E85" i="17"/>
  <c r="E85" i="19"/>
  <c r="E87" i="18"/>
  <c r="E85" i="22"/>
  <c r="E85" i="20"/>
  <c r="E85" i="21"/>
  <c r="E85" i="9"/>
  <c r="E85" i="8"/>
  <c r="E85" i="16"/>
  <c r="E85" i="11"/>
  <c r="E85" i="10"/>
  <c r="J85" i="17"/>
  <c r="J87" i="18"/>
  <c r="J85" i="20"/>
  <c r="J85" i="19"/>
  <c r="J85" i="21"/>
  <c r="J85" i="22"/>
  <c r="N85" i="21"/>
  <c r="N85" i="22"/>
  <c r="B86" i="13"/>
  <c r="B86" i="17"/>
  <c r="B88" i="18"/>
  <c r="B86" i="19"/>
  <c r="B86" i="20"/>
  <c r="B86" i="21"/>
  <c r="B86" i="11"/>
  <c r="B86" i="22"/>
  <c r="B86" i="12"/>
  <c r="B86" i="10"/>
  <c r="B86" i="9"/>
  <c r="B86" i="8"/>
  <c r="B86" i="16"/>
  <c r="F86" i="17"/>
  <c r="F88" i="18"/>
  <c r="F86" i="19"/>
  <c r="F86" i="20"/>
  <c r="F86" i="21"/>
  <c r="F86" i="22"/>
  <c r="F86" i="10"/>
  <c r="F86" i="9"/>
  <c r="F86" i="8"/>
  <c r="F86" i="16"/>
  <c r="K88" i="18"/>
  <c r="K86" i="21"/>
  <c r="K86" i="20"/>
  <c r="K86" i="22"/>
  <c r="K86" i="19"/>
  <c r="C87" i="17"/>
  <c r="C89" i="18"/>
  <c r="C87" i="19"/>
  <c r="C87" i="20"/>
  <c r="C87" i="13"/>
  <c r="C87" i="12"/>
  <c r="C87" i="21"/>
  <c r="C87" i="22"/>
  <c r="C87" i="11"/>
  <c r="C87" i="9"/>
  <c r="C87" i="8"/>
  <c r="C87" i="16"/>
  <c r="C87" i="10"/>
  <c r="G87" i="17"/>
  <c r="G89" i="18"/>
  <c r="G87" i="19"/>
  <c r="G87" i="20"/>
  <c r="G87" i="21"/>
  <c r="G87" i="22"/>
  <c r="G87" i="9"/>
  <c r="G87" i="8"/>
  <c r="G87" i="16"/>
  <c r="L87" i="19"/>
  <c r="L87" i="20"/>
  <c r="L87" i="21"/>
  <c r="L87" i="22"/>
  <c r="H88" i="17"/>
  <c r="H88" i="19"/>
  <c r="H90" i="18"/>
  <c r="H88" i="21"/>
  <c r="H88" i="20"/>
  <c r="H88" i="22"/>
  <c r="H88" i="8"/>
  <c r="H88" i="16"/>
  <c r="D88" i="17"/>
  <c r="D88" i="19"/>
  <c r="D90" i="18"/>
  <c r="D88" i="21"/>
  <c r="D88" i="11"/>
  <c r="D88" i="20"/>
  <c r="D88" i="22"/>
  <c r="D88" i="10"/>
  <c r="D88" i="12"/>
  <c r="D88" i="9"/>
  <c r="D88" i="8"/>
  <c r="D88" i="16"/>
  <c r="I88" i="17"/>
  <c r="I90" i="18"/>
  <c r="I88" i="19"/>
  <c r="I88" i="20"/>
  <c r="I88" i="22"/>
  <c r="I88" i="21"/>
  <c r="I88" i="16"/>
  <c r="M88" i="20"/>
  <c r="M88" i="21"/>
  <c r="M88" i="22"/>
  <c r="E89" i="17"/>
  <c r="E89" i="19"/>
  <c r="E89" i="20"/>
  <c r="E91" i="18"/>
  <c r="E89" i="22"/>
  <c r="E89" i="21"/>
  <c r="E89" i="9"/>
  <c r="E89" i="8"/>
  <c r="E89" i="16"/>
  <c r="E89" i="11"/>
  <c r="E89" i="10"/>
  <c r="J89" i="17"/>
  <c r="J91" i="18"/>
  <c r="J89" i="19"/>
  <c r="J89" i="20"/>
  <c r="J89" i="21"/>
  <c r="J89" i="22"/>
  <c r="N89" i="21"/>
  <c r="N89" i="22"/>
  <c r="B90" i="13"/>
  <c r="B90" i="17"/>
  <c r="B92" i="18"/>
  <c r="B90" i="19"/>
  <c r="B90" i="20"/>
  <c r="B90" i="21"/>
  <c r="B90" i="11"/>
  <c r="B90" i="22"/>
  <c r="B90" i="12"/>
  <c r="B90" i="10"/>
  <c r="B90" i="9"/>
  <c r="B90" i="8"/>
  <c r="B90" i="16"/>
  <c r="F90" i="17"/>
  <c r="F92" i="18"/>
  <c r="F90" i="19"/>
  <c r="F90" i="20"/>
  <c r="F90" i="21"/>
  <c r="F90" i="22"/>
  <c r="F90" i="10"/>
  <c r="F90" i="9"/>
  <c r="F90" i="8"/>
  <c r="F90" i="16"/>
  <c r="K92" i="18"/>
  <c r="K90" i="21"/>
  <c r="K90" i="19"/>
  <c r="K90" i="20"/>
  <c r="K90" i="22"/>
  <c r="C91" i="17"/>
  <c r="C93" i="18"/>
  <c r="C91" i="19"/>
  <c r="C91" i="20"/>
  <c r="C91" i="13"/>
  <c r="C91" i="12"/>
  <c r="C91" i="21"/>
  <c r="C91" i="22"/>
  <c r="C91" i="11"/>
  <c r="C91" i="9"/>
  <c r="C91" i="8"/>
  <c r="C91" i="16"/>
  <c r="C91" i="10"/>
  <c r="G91" i="17"/>
  <c r="G93" i="18"/>
  <c r="G91" i="19"/>
  <c r="G91" i="20"/>
  <c r="G91" i="21"/>
  <c r="G91" i="22"/>
  <c r="G91" i="9"/>
  <c r="G91" i="8"/>
  <c r="G91" i="16"/>
  <c r="L91" i="19"/>
  <c r="L91" i="21"/>
  <c r="L91" i="22"/>
  <c r="L91" i="20"/>
  <c r="H92" i="17"/>
  <c r="H94" i="18"/>
  <c r="H92" i="20"/>
  <c r="H92" i="19"/>
  <c r="H92" i="21"/>
  <c r="H92" i="22"/>
  <c r="H92" i="8"/>
  <c r="H92" i="16"/>
  <c r="D92" i="17"/>
  <c r="D94" i="18"/>
  <c r="D92" i="20"/>
  <c r="D92" i="19"/>
  <c r="D92" i="21"/>
  <c r="D92" i="11"/>
  <c r="D92" i="22"/>
  <c r="D92" i="10"/>
  <c r="D92" i="12"/>
  <c r="D92" i="9"/>
  <c r="D92" i="8"/>
  <c r="D92" i="16"/>
  <c r="I92" i="17"/>
  <c r="I92" i="19"/>
  <c r="I94" i="18"/>
  <c r="I92" i="20"/>
  <c r="I92" i="22"/>
  <c r="I92" i="21"/>
  <c r="I92" i="16"/>
  <c r="M92" i="20"/>
  <c r="M92" i="21"/>
  <c r="M92" i="22"/>
  <c r="D64" i="17"/>
  <c r="D66" i="18"/>
  <c r="D64" i="19"/>
  <c r="D64" i="11"/>
  <c r="D64" i="20"/>
  <c r="D64" i="21"/>
  <c r="D64" i="22"/>
  <c r="D64" i="10"/>
  <c r="D64" i="12"/>
  <c r="D64" i="9"/>
  <c r="D64" i="8"/>
  <c r="D64" i="16"/>
  <c r="I64" i="17"/>
  <c r="I66" i="18"/>
  <c r="I64" i="19"/>
  <c r="I64" i="20"/>
  <c r="I64" i="21"/>
  <c r="I64" i="22"/>
  <c r="I64" i="16"/>
  <c r="M64" i="20"/>
  <c r="M64" i="21"/>
  <c r="M64" i="22"/>
  <c r="E65" i="17"/>
  <c r="E67" i="18"/>
  <c r="E65" i="19"/>
  <c r="E65" i="20"/>
  <c r="E65" i="21"/>
  <c r="E65" i="22"/>
  <c r="E65" i="9"/>
  <c r="E65" i="8"/>
  <c r="E65" i="16"/>
  <c r="E65" i="11"/>
  <c r="E65" i="10"/>
  <c r="J65" i="17"/>
  <c r="J65" i="19"/>
  <c r="J67" i="18"/>
  <c r="J65" i="22"/>
  <c r="J65" i="20"/>
  <c r="J65" i="21"/>
  <c r="N65"/>
  <c r="N65" i="22"/>
  <c r="B66" i="13"/>
  <c r="B66" i="17"/>
  <c r="B68" i="18"/>
  <c r="B66" i="19"/>
  <c r="B66" i="20"/>
  <c r="B66" i="22"/>
  <c r="B66" i="11"/>
  <c r="B66" i="21"/>
  <c r="B66" i="12"/>
  <c r="B66" i="10"/>
  <c r="B66" i="9"/>
  <c r="B66" i="8"/>
  <c r="B66" i="16"/>
  <c r="F66" i="17"/>
  <c r="F68" i="18"/>
  <c r="F66" i="19"/>
  <c r="F66" i="20"/>
  <c r="F66" i="22"/>
  <c r="F66" i="21"/>
  <c r="F66" i="10"/>
  <c r="F66" i="9"/>
  <c r="F66" i="8"/>
  <c r="F66" i="16"/>
  <c r="K68" i="18"/>
  <c r="K66" i="21"/>
  <c r="K66" i="19"/>
  <c r="K66" i="22"/>
  <c r="K66" i="20"/>
  <c r="C67" i="17"/>
  <c r="C69" i="18"/>
  <c r="C67" i="19"/>
  <c r="C67" i="20"/>
  <c r="C67" i="21"/>
  <c r="C67" i="22"/>
  <c r="C67" i="13"/>
  <c r="C67" i="12"/>
  <c r="C67" i="11"/>
  <c r="C67" i="9"/>
  <c r="C67" i="8"/>
  <c r="C67" i="16"/>
  <c r="C67" i="10"/>
  <c r="G67" i="17"/>
  <c r="G69" i="18"/>
  <c r="G67" i="19"/>
  <c r="G67" i="20"/>
  <c r="G67" i="21"/>
  <c r="G67" i="22"/>
  <c r="G67" i="9"/>
  <c r="G67" i="8"/>
  <c r="G67" i="16"/>
  <c r="K69" i="18"/>
  <c r="K67" i="19"/>
  <c r="K67" i="20"/>
  <c r="K67" i="21"/>
  <c r="K67" i="22"/>
  <c r="C68" i="17"/>
  <c r="C68" i="19"/>
  <c r="C70" i="18"/>
  <c r="C68" i="20"/>
  <c r="C68" i="21"/>
  <c r="C68" i="11"/>
  <c r="C68" i="22"/>
  <c r="C68" i="10"/>
  <c r="C68" i="13"/>
  <c r="C68" i="12"/>
  <c r="C68" i="9"/>
  <c r="C68" i="8"/>
  <c r="C68" i="16"/>
  <c r="G68" i="17"/>
  <c r="G68" i="19"/>
  <c r="G70" i="18"/>
  <c r="G68" i="20"/>
  <c r="G68" i="21"/>
  <c r="G68" i="22"/>
  <c r="G68" i="9"/>
  <c r="G68" i="8"/>
  <c r="G68" i="16"/>
  <c r="L68" i="22"/>
  <c r="L68" i="20"/>
  <c r="L68" i="19"/>
  <c r="L68" i="21"/>
  <c r="H69" i="17"/>
  <c r="H71" i="18"/>
  <c r="H69" i="19"/>
  <c r="H69" i="20"/>
  <c r="H69" i="21"/>
  <c r="H69" i="22"/>
  <c r="H69" i="8"/>
  <c r="H69" i="16"/>
  <c r="D69" i="17"/>
  <c r="D71" i="18"/>
  <c r="D69" i="19"/>
  <c r="D69" i="20"/>
  <c r="D69" i="21"/>
  <c r="D69" i="22"/>
  <c r="D69" i="12"/>
  <c r="D69" i="9"/>
  <c r="D69" i="8"/>
  <c r="D69" i="16"/>
  <c r="D69" i="11"/>
  <c r="D69" i="10"/>
  <c r="I69" i="17"/>
  <c r="I71" i="18"/>
  <c r="I69" i="19"/>
  <c r="I69" i="20"/>
  <c r="I69" i="21"/>
  <c r="I69" i="22"/>
  <c r="I69" i="16"/>
  <c r="M69" i="20"/>
  <c r="M69" i="21"/>
  <c r="M69" i="22"/>
  <c r="A70" i="17"/>
  <c r="A70" i="19"/>
  <c r="A72" i="18"/>
  <c r="A70" i="20"/>
  <c r="A70" i="11"/>
  <c r="A70" i="10"/>
  <c r="A70" i="21"/>
  <c r="A70" i="22"/>
  <c r="A70" i="13"/>
  <c r="A70" i="12"/>
  <c r="A70" i="9"/>
  <c r="A70" i="8"/>
  <c r="A70" i="16"/>
  <c r="E70" i="17"/>
  <c r="E70" i="19"/>
  <c r="E72" i="18"/>
  <c r="E70" i="20"/>
  <c r="E70" i="11"/>
  <c r="E70" i="21"/>
  <c r="E70" i="22"/>
  <c r="E70" i="10"/>
  <c r="E70" i="9"/>
  <c r="E70" i="8"/>
  <c r="E70" i="16"/>
  <c r="J70" i="17"/>
  <c r="J72" i="18"/>
  <c r="J70" i="19"/>
  <c r="J70" i="20"/>
  <c r="J70" i="21"/>
  <c r="J70" i="22"/>
  <c r="N70" i="21"/>
  <c r="N70" i="22"/>
  <c r="B71" i="13"/>
  <c r="B71" i="19"/>
  <c r="B73" i="18"/>
  <c r="B71" i="20"/>
  <c r="B71" i="21"/>
  <c r="B71" i="12"/>
  <c r="B71" i="22"/>
  <c r="B71" i="11"/>
  <c r="B71" i="9"/>
  <c r="B71" i="8"/>
  <c r="B71" i="16"/>
  <c r="B71" i="10"/>
  <c r="B71" i="17"/>
  <c r="F71"/>
  <c r="F71" i="19"/>
  <c r="F73" i="18"/>
  <c r="F71" i="20"/>
  <c r="F71" i="21"/>
  <c r="F71" i="22"/>
  <c r="F71" i="9"/>
  <c r="F71" i="8"/>
  <c r="F71" i="16"/>
  <c r="F71" i="10"/>
  <c r="K73" i="18"/>
  <c r="K71" i="19"/>
  <c r="K71" i="20"/>
  <c r="K71" i="22"/>
  <c r="K71" i="21"/>
  <c r="C72" i="17"/>
  <c r="C74" i="18"/>
  <c r="C72" i="20"/>
  <c r="C72" i="19"/>
  <c r="C72" i="11"/>
  <c r="C72" i="21"/>
  <c r="C72" i="22"/>
  <c r="C72" i="10"/>
  <c r="C72" i="13"/>
  <c r="C72" i="12"/>
  <c r="C72" i="9"/>
  <c r="C72" i="8"/>
  <c r="C72" i="16"/>
  <c r="G72" i="17"/>
  <c r="G74" i="18"/>
  <c r="G72" i="20"/>
  <c r="G72" i="19"/>
  <c r="G72" i="21"/>
  <c r="G72" i="22"/>
  <c r="G72" i="9"/>
  <c r="G72" i="8"/>
  <c r="G72" i="16"/>
  <c r="L72" i="22"/>
  <c r="L72" i="19"/>
  <c r="L72" i="21"/>
  <c r="L72" i="20"/>
  <c r="H73" i="17"/>
  <c r="H73" i="19"/>
  <c r="H75" i="18"/>
  <c r="H73" i="21"/>
  <c r="H73" i="22"/>
  <c r="H73" i="20"/>
  <c r="H73" i="8"/>
  <c r="H73" i="16"/>
  <c r="D73" i="17"/>
  <c r="D73" i="19"/>
  <c r="D75" i="18"/>
  <c r="D73" i="21"/>
  <c r="D73" i="22"/>
  <c r="D73" i="12"/>
  <c r="D73" i="20"/>
  <c r="D73" i="9"/>
  <c r="D73" i="8"/>
  <c r="D73" i="16"/>
  <c r="D73" i="11"/>
  <c r="D73" i="10"/>
  <c r="I73" i="17"/>
  <c r="I75" i="18"/>
  <c r="I73" i="19"/>
  <c r="I73" i="20"/>
  <c r="I73" i="21"/>
  <c r="I73" i="22"/>
  <c r="I73" i="16"/>
  <c r="M73" i="20"/>
  <c r="M73" i="21"/>
  <c r="M73" i="22"/>
  <c r="A74" i="17"/>
  <c r="A76" i="18"/>
  <c r="A74" i="19"/>
  <c r="A74" i="20"/>
  <c r="A74" i="11"/>
  <c r="A74" i="10"/>
  <c r="A74" i="21"/>
  <c r="A74" i="22"/>
  <c r="A74" i="13"/>
  <c r="A74" i="12"/>
  <c r="A74" i="9"/>
  <c r="A74" i="8"/>
  <c r="A74" i="16"/>
  <c r="E74" i="17"/>
  <c r="E76" i="18"/>
  <c r="E74" i="19"/>
  <c r="E74" i="20"/>
  <c r="E74" i="11"/>
  <c r="E74" i="21"/>
  <c r="E74" i="22"/>
  <c r="E74" i="10"/>
  <c r="E74" i="9"/>
  <c r="E74" i="8"/>
  <c r="E74" i="16"/>
  <c r="J74" i="17"/>
  <c r="J74" i="19"/>
  <c r="J74" i="20"/>
  <c r="J76" i="18"/>
  <c r="J74" i="21"/>
  <c r="J74" i="22"/>
  <c r="N74" i="21"/>
  <c r="N74" i="22"/>
  <c r="B75" i="13"/>
  <c r="B77" i="18"/>
  <c r="B75" i="19"/>
  <c r="B75" i="20"/>
  <c r="B75" i="21"/>
  <c r="B75" i="12"/>
  <c r="B75" i="22"/>
  <c r="B75" i="11"/>
  <c r="B75" i="9"/>
  <c r="B75" i="8"/>
  <c r="B75" i="16"/>
  <c r="B75" i="10"/>
  <c r="B75" i="17"/>
  <c r="F75"/>
  <c r="F77" i="18"/>
  <c r="F75" i="19"/>
  <c r="F75" i="20"/>
  <c r="F75" i="21"/>
  <c r="F75" i="22"/>
  <c r="F75" i="9"/>
  <c r="F75" i="8"/>
  <c r="F75" i="16"/>
  <c r="F75" i="10"/>
  <c r="K77" i="18"/>
  <c r="K75" i="19"/>
  <c r="K75" i="20"/>
  <c r="K75" i="22"/>
  <c r="K75" i="21"/>
  <c r="C76" i="17"/>
  <c r="C78" i="18"/>
  <c r="C76" i="19"/>
  <c r="C76" i="11"/>
  <c r="C76" i="20"/>
  <c r="C76" i="21"/>
  <c r="C76" i="22"/>
  <c r="C76" i="10"/>
  <c r="C76" i="13"/>
  <c r="C76" i="12"/>
  <c r="C76" i="9"/>
  <c r="C76" i="8"/>
  <c r="C76" i="16"/>
  <c r="G76" i="17"/>
  <c r="G78" i="18"/>
  <c r="G76" i="19"/>
  <c r="G76" i="20"/>
  <c r="G76" i="21"/>
  <c r="G76" i="22"/>
  <c r="G76" i="9"/>
  <c r="G76" i="8"/>
  <c r="G76" i="16"/>
  <c r="L76" i="22"/>
  <c r="L76" i="20"/>
  <c r="L76" i="19"/>
  <c r="L76" i="21"/>
  <c r="H77" i="17"/>
  <c r="H79" i="18"/>
  <c r="H77" i="20"/>
  <c r="H77" i="19"/>
  <c r="H77" i="22"/>
  <c r="H77" i="21"/>
  <c r="H77" i="8"/>
  <c r="H77" i="16"/>
  <c r="D77" i="17"/>
  <c r="D79" i="18"/>
  <c r="D77" i="20"/>
  <c r="D77" i="19"/>
  <c r="D77" i="22"/>
  <c r="D77" i="12"/>
  <c r="D77" i="21"/>
  <c r="D77" i="9"/>
  <c r="D77" i="8"/>
  <c r="D77" i="16"/>
  <c r="D77" i="11"/>
  <c r="D77" i="10"/>
  <c r="I77" i="17"/>
  <c r="I77" i="19"/>
  <c r="I79" i="18"/>
  <c r="I77" i="20"/>
  <c r="I77" i="21"/>
  <c r="I77" i="22"/>
  <c r="I77" i="16"/>
  <c r="M77" i="20"/>
  <c r="M77" i="21"/>
  <c r="M77" i="22"/>
  <c r="A78" i="17"/>
  <c r="A80" i="18"/>
  <c r="A78" i="19"/>
  <c r="A78" i="20"/>
  <c r="A78" i="21"/>
  <c r="A78" i="11"/>
  <c r="A78" i="10"/>
  <c r="A78" i="22"/>
  <c r="A78" i="13"/>
  <c r="A78" i="12"/>
  <c r="A78" i="9"/>
  <c r="A78" i="8"/>
  <c r="A78" i="16"/>
  <c r="E78" i="17"/>
  <c r="E80" i="18"/>
  <c r="E78" i="19"/>
  <c r="E78" i="20"/>
  <c r="E78" i="21"/>
  <c r="E78" i="11"/>
  <c r="E78" i="22"/>
  <c r="E78" i="10"/>
  <c r="E78" i="9"/>
  <c r="E78" i="8"/>
  <c r="E78" i="16"/>
  <c r="J78" i="17"/>
  <c r="J78" i="19"/>
  <c r="J80" i="18"/>
  <c r="J78" i="22"/>
  <c r="J78" i="20"/>
  <c r="J78" i="21"/>
  <c r="N78"/>
  <c r="N78" i="22"/>
  <c r="B79" i="13"/>
  <c r="B81" i="18"/>
  <c r="B79" i="19"/>
  <c r="B79" i="20"/>
  <c r="B79" i="12"/>
  <c r="B79" i="21"/>
  <c r="B79" i="22"/>
  <c r="B79" i="11"/>
  <c r="B79" i="9"/>
  <c r="B79" i="8"/>
  <c r="B79" i="16"/>
  <c r="B79" i="10"/>
  <c r="B79" i="17"/>
  <c r="F79"/>
  <c r="F81" i="18"/>
  <c r="F79" i="19"/>
  <c r="F79" i="20"/>
  <c r="F79" i="21"/>
  <c r="F79" i="22"/>
  <c r="F79" i="9"/>
  <c r="F79" i="8"/>
  <c r="F79" i="16"/>
  <c r="F79" i="10"/>
  <c r="K81" i="18"/>
  <c r="K79" i="19"/>
  <c r="K79" i="21"/>
  <c r="K79" i="22"/>
  <c r="K79" i="20"/>
  <c r="C80" i="17"/>
  <c r="C82" i="18"/>
  <c r="C80" i="19"/>
  <c r="C80" i="20"/>
  <c r="C80" i="21"/>
  <c r="C80" i="11"/>
  <c r="C80" i="22"/>
  <c r="C80" i="10"/>
  <c r="C80" i="13"/>
  <c r="C80" i="12"/>
  <c r="C80" i="9"/>
  <c r="C80" i="8"/>
  <c r="C80" i="16"/>
  <c r="G80" i="17"/>
  <c r="G82" i="18"/>
  <c r="G80" i="19"/>
  <c r="G80" i="20"/>
  <c r="G80" i="21"/>
  <c r="G80" i="22"/>
  <c r="G80" i="9"/>
  <c r="G80" i="8"/>
  <c r="G80" i="16"/>
  <c r="L80" i="22"/>
  <c r="L80" i="19"/>
  <c r="L80" i="21"/>
  <c r="L80" i="20"/>
  <c r="H81" i="17"/>
  <c r="H83" i="18"/>
  <c r="H81" i="19"/>
  <c r="H81" i="20"/>
  <c r="H81" i="21"/>
  <c r="H81" i="22"/>
  <c r="H81" i="8"/>
  <c r="H81" i="16"/>
  <c r="D81" i="17"/>
  <c r="D83" i="18"/>
  <c r="D81" i="19"/>
  <c r="D81" i="20"/>
  <c r="D81" i="12"/>
  <c r="D81" i="21"/>
  <c r="D81" i="22"/>
  <c r="D81" i="9"/>
  <c r="D81" i="8"/>
  <c r="D81" i="16"/>
  <c r="D81" i="11"/>
  <c r="D81" i="10"/>
  <c r="I81" i="17"/>
  <c r="I81" i="20"/>
  <c r="I83" i="18"/>
  <c r="I81" i="19"/>
  <c r="I81" i="21"/>
  <c r="I81" i="22"/>
  <c r="I81" i="16"/>
  <c r="M81" i="20"/>
  <c r="M81" i="21"/>
  <c r="M81" i="22"/>
  <c r="A82" i="17"/>
  <c r="A84" i="18"/>
  <c r="A82" i="19"/>
  <c r="A82" i="21"/>
  <c r="A82" i="22"/>
  <c r="A82" i="11"/>
  <c r="A82" i="10"/>
  <c r="A82" i="20"/>
  <c r="A82" i="13"/>
  <c r="A82" i="12"/>
  <c r="A82" i="9"/>
  <c r="A82" i="8"/>
  <c r="A82" i="16"/>
  <c r="E82" i="17"/>
  <c r="E84" i="18"/>
  <c r="E82" i="19"/>
  <c r="E82" i="21"/>
  <c r="E82" i="22"/>
  <c r="E82" i="11"/>
  <c r="E82" i="20"/>
  <c r="E82" i="10"/>
  <c r="E82" i="9"/>
  <c r="E82" i="8"/>
  <c r="E82" i="16"/>
  <c r="J82" i="17"/>
  <c r="J82" i="19"/>
  <c r="J82" i="20"/>
  <c r="J84" i="18"/>
  <c r="J82" i="21"/>
  <c r="J82" i="22"/>
  <c r="N82" i="21"/>
  <c r="N82" i="22"/>
  <c r="B83" i="13"/>
  <c r="B85" i="18"/>
  <c r="B83" i="19"/>
  <c r="B83" i="22"/>
  <c r="B83" i="12"/>
  <c r="B83" i="20"/>
  <c r="B83" i="21"/>
  <c r="B83" i="11"/>
  <c r="B83" i="9"/>
  <c r="B83" i="8"/>
  <c r="B83" i="16"/>
  <c r="B83" i="10"/>
  <c r="B83" i="17"/>
  <c r="F83"/>
  <c r="F85" i="18"/>
  <c r="F83" i="19"/>
  <c r="F83" i="22"/>
  <c r="F83" i="20"/>
  <c r="F83" i="21"/>
  <c r="F83" i="9"/>
  <c r="F83" i="8"/>
  <c r="F83" i="16"/>
  <c r="F83" i="10"/>
  <c r="K85" i="18"/>
  <c r="K83" i="19"/>
  <c r="K83" i="20"/>
  <c r="K83" i="21"/>
  <c r="K83" i="22"/>
  <c r="C84" i="17"/>
  <c r="C86" i="18"/>
  <c r="C84" i="19"/>
  <c r="C84" i="20"/>
  <c r="C84" i="21"/>
  <c r="C84" i="22"/>
  <c r="C84" i="11"/>
  <c r="C84" i="10"/>
  <c r="C84" i="13"/>
  <c r="C84" i="12"/>
  <c r="C84" i="9"/>
  <c r="C84" i="8"/>
  <c r="C84" i="16"/>
  <c r="G84" i="17"/>
  <c r="G86" i="18"/>
  <c r="G84" i="19"/>
  <c r="G84" i="20"/>
  <c r="G84" i="21"/>
  <c r="G84" i="22"/>
  <c r="G84" i="9"/>
  <c r="G84" i="8"/>
  <c r="G84" i="16"/>
  <c r="L84" i="22"/>
  <c r="L84" i="20"/>
  <c r="L84" i="21"/>
  <c r="L84" i="19"/>
  <c r="H85" i="17"/>
  <c r="H87" i="18"/>
  <c r="H85" i="19"/>
  <c r="H85" i="20"/>
  <c r="H85" i="21"/>
  <c r="H85" i="22"/>
  <c r="H85" i="8"/>
  <c r="H85" i="16"/>
  <c r="D85" i="17"/>
  <c r="D87" i="18"/>
  <c r="D85" i="19"/>
  <c r="D85" i="20"/>
  <c r="D85" i="21"/>
  <c r="D85" i="12"/>
  <c r="D85" i="22"/>
  <c r="D85" i="9"/>
  <c r="D85" i="8"/>
  <c r="D85" i="16"/>
  <c r="D85" i="11"/>
  <c r="D85" i="10"/>
  <c r="A86" i="17"/>
  <c r="A88" i="18"/>
  <c r="A86" i="19"/>
  <c r="A86" i="20"/>
  <c r="A86" i="22"/>
  <c r="A86" i="11"/>
  <c r="A86" i="21"/>
  <c r="A86" i="13"/>
  <c r="A86" i="12"/>
  <c r="A86" i="10"/>
  <c r="A86" i="9"/>
  <c r="A86" i="8"/>
  <c r="A86" i="16"/>
  <c r="E86" i="17"/>
  <c r="E88" i="18"/>
  <c r="E86" i="19"/>
  <c r="E86" i="20"/>
  <c r="E86" i="22"/>
  <c r="E86" i="11"/>
  <c r="E86" i="21"/>
  <c r="E86" i="10"/>
  <c r="E86" i="9"/>
  <c r="E86" i="8"/>
  <c r="E86" i="16"/>
  <c r="J86" i="17"/>
  <c r="J88" i="18"/>
  <c r="J86" i="19"/>
  <c r="J86" i="20"/>
  <c r="J86" i="21"/>
  <c r="J86" i="22"/>
  <c r="N86" i="21"/>
  <c r="N86" i="22"/>
  <c r="B87" i="13"/>
  <c r="B89" i="18"/>
  <c r="B87" i="19"/>
  <c r="B87" i="20"/>
  <c r="B87" i="21"/>
  <c r="B87" i="22"/>
  <c r="B87" i="12"/>
  <c r="B87" i="11"/>
  <c r="B87" i="9"/>
  <c r="B87" i="8"/>
  <c r="B87" i="16"/>
  <c r="B87" i="10"/>
  <c r="B87" i="17"/>
  <c r="F87"/>
  <c r="F89" i="18"/>
  <c r="F87" i="19"/>
  <c r="F87" i="20"/>
  <c r="F87" i="21"/>
  <c r="F87" i="22"/>
  <c r="F87" i="9"/>
  <c r="F87" i="8"/>
  <c r="F87" i="16"/>
  <c r="F87" i="10"/>
  <c r="C88" i="17"/>
  <c r="C90" i="18"/>
  <c r="C88" i="20"/>
  <c r="C88" i="19"/>
  <c r="C88" i="22"/>
  <c r="C88" i="11"/>
  <c r="C88" i="21"/>
  <c r="C88" i="10"/>
  <c r="C88" i="13"/>
  <c r="C88" i="12"/>
  <c r="C88" i="9"/>
  <c r="C88" i="8"/>
  <c r="C88" i="16"/>
  <c r="G88" i="17"/>
  <c r="G90" i="18"/>
  <c r="G88" i="20"/>
  <c r="G88" i="19"/>
  <c r="G88" i="22"/>
  <c r="G88" i="21"/>
  <c r="G88" i="9"/>
  <c r="G88" i="8"/>
  <c r="G88" i="16"/>
  <c r="L88" i="22"/>
  <c r="L88" i="19"/>
  <c r="L88" i="21"/>
  <c r="L88" i="20"/>
  <c r="H89" i="17"/>
  <c r="H91" i="18"/>
  <c r="H89" i="19"/>
  <c r="H89" i="21"/>
  <c r="H89" i="20"/>
  <c r="H89" i="22"/>
  <c r="H89" i="8"/>
  <c r="H89" i="16"/>
  <c r="D89" i="17"/>
  <c r="D91" i="18"/>
  <c r="D89" i="19"/>
  <c r="D89" i="21"/>
  <c r="D89" i="12"/>
  <c r="D89" i="20"/>
  <c r="D89" i="22"/>
  <c r="D89" i="9"/>
  <c r="D89" i="8"/>
  <c r="D89" i="16"/>
  <c r="D89" i="11"/>
  <c r="D89" i="10"/>
  <c r="A90" i="17"/>
  <c r="A90" i="19"/>
  <c r="A92" i="18"/>
  <c r="A90" i="20"/>
  <c r="A90" i="22"/>
  <c r="A90" i="11"/>
  <c r="A90" i="21"/>
  <c r="A90" i="13"/>
  <c r="A90" i="12"/>
  <c r="A90" i="10"/>
  <c r="A90" i="9"/>
  <c r="A90" i="8"/>
  <c r="A90" i="16"/>
  <c r="E90" i="17"/>
  <c r="E90" i="19"/>
  <c r="E92" i="18"/>
  <c r="E90" i="20"/>
  <c r="E90" i="22"/>
  <c r="E90" i="11"/>
  <c r="E90" i="21"/>
  <c r="E90" i="10"/>
  <c r="E90" i="9"/>
  <c r="E90" i="8"/>
  <c r="E90" i="16"/>
  <c r="J90" i="17"/>
  <c r="J92" i="18"/>
  <c r="J90" i="19"/>
  <c r="J90" i="20"/>
  <c r="J90" i="21"/>
  <c r="J90" i="22"/>
  <c r="N90" i="21"/>
  <c r="N90" i="22"/>
  <c r="B91" i="13"/>
  <c r="B91" i="19"/>
  <c r="B93" i="18"/>
  <c r="B91" i="20"/>
  <c r="B91" i="21"/>
  <c r="B91" i="22"/>
  <c r="B91" i="12"/>
  <c r="B91" i="11"/>
  <c r="B91" i="9"/>
  <c r="B91" i="8"/>
  <c r="B91" i="16"/>
  <c r="B91" i="10"/>
  <c r="B91" i="17"/>
  <c r="F91"/>
  <c r="F91" i="19"/>
  <c r="F93" i="18"/>
  <c r="F91" i="20"/>
  <c r="F91" i="21"/>
  <c r="F91" i="22"/>
  <c r="F91" i="9"/>
  <c r="F91" i="8"/>
  <c r="F91" i="16"/>
  <c r="F91" i="10"/>
  <c r="C92" i="17"/>
  <c r="C92" i="19"/>
  <c r="C94" i="18"/>
  <c r="C92" i="22"/>
  <c r="C92" i="11"/>
  <c r="C92" i="20"/>
  <c r="C92" i="21"/>
  <c r="C92" i="10"/>
  <c r="C92" i="13"/>
  <c r="C92" i="12"/>
  <c r="C92" i="9"/>
  <c r="C92" i="8"/>
  <c r="C92" i="16"/>
  <c r="G92" i="17"/>
  <c r="G92" i="19"/>
  <c r="G94" i="18"/>
  <c r="G92" i="22"/>
  <c r="G92" i="20"/>
  <c r="G92" i="21"/>
  <c r="G92" i="9"/>
  <c r="G92" i="8"/>
  <c r="G92" i="16"/>
  <c r="L92" i="22"/>
  <c r="L92" i="20"/>
  <c r="L92" i="19"/>
  <c r="L92" i="21"/>
  <c r="H93" i="17"/>
  <c r="H93" i="20"/>
  <c r="H95" i="18"/>
  <c r="H93" i="19"/>
  <c r="H93" i="21"/>
  <c r="H93" i="22"/>
  <c r="H93" i="8"/>
  <c r="H93" i="16"/>
  <c r="D93" i="17"/>
  <c r="D93" i="20"/>
  <c r="D95" i="18"/>
  <c r="D93" i="19"/>
  <c r="D93" i="12"/>
  <c r="D93" i="21"/>
  <c r="D93" i="22"/>
  <c r="D93" i="9"/>
  <c r="D93" i="8"/>
  <c r="D93" i="16"/>
  <c r="D93" i="11"/>
  <c r="D93" i="10"/>
  <c r="A94" i="17"/>
  <c r="A94" i="19"/>
  <c r="A94" i="20"/>
  <c r="A96" i="18"/>
  <c r="A94" i="21"/>
  <c r="A94" i="22"/>
  <c r="A94" i="11"/>
  <c r="A94" i="13"/>
  <c r="A94" i="12"/>
  <c r="A94" i="10"/>
  <c r="A94" i="9"/>
  <c r="A94" i="8"/>
  <c r="A94" i="16"/>
  <c r="E94" i="17"/>
  <c r="E94" i="19"/>
  <c r="E94" i="20"/>
  <c r="E96" i="18"/>
  <c r="E94" i="21"/>
  <c r="E94" i="22"/>
  <c r="E94" i="11"/>
  <c r="E94" i="10"/>
  <c r="E94" i="9"/>
  <c r="E94" i="8"/>
  <c r="E94" i="16"/>
  <c r="J94" i="17"/>
  <c r="J96" i="18"/>
  <c r="J94" i="19"/>
  <c r="J94" i="20"/>
  <c r="J94" i="21"/>
  <c r="J94" i="22"/>
  <c r="N94" i="21"/>
  <c r="N94" i="22"/>
  <c r="B95" i="13"/>
  <c r="B95" i="19"/>
  <c r="B95" i="20"/>
  <c r="B97" i="18"/>
  <c r="B95" i="22"/>
  <c r="B95" i="12"/>
  <c r="B95" i="21"/>
  <c r="B95" i="11"/>
  <c r="B95" i="9"/>
  <c r="B95" i="8"/>
  <c r="B95" i="16"/>
  <c r="B95" i="10"/>
  <c r="B95" i="17"/>
  <c r="F95"/>
  <c r="F95" i="19"/>
  <c r="F95" i="20"/>
  <c r="F97" i="18"/>
  <c r="F95" i="22"/>
  <c r="F95" i="21"/>
  <c r="F95" i="9"/>
  <c r="F95" i="8"/>
  <c r="F95" i="16"/>
  <c r="F95" i="10"/>
  <c r="C96" i="17"/>
  <c r="C96" i="19"/>
  <c r="C96" i="20"/>
  <c r="C98" i="18"/>
  <c r="C96" i="21"/>
  <c r="C96" i="22"/>
  <c r="C96" i="11"/>
  <c r="C96" i="10"/>
  <c r="C96" i="13"/>
  <c r="C96" i="12"/>
  <c r="C96" i="9"/>
  <c r="C96" i="8"/>
  <c r="C96" i="16"/>
  <c r="G96" i="17"/>
  <c r="G96" i="19"/>
  <c r="G96" i="20"/>
  <c r="G98" i="18"/>
  <c r="G96" i="21"/>
  <c r="G96" i="22"/>
  <c r="G96" i="9"/>
  <c r="G96" i="8"/>
  <c r="G96" i="16"/>
  <c r="L96" i="22"/>
  <c r="L96" i="19"/>
  <c r="L96" i="21"/>
  <c r="L96" i="20"/>
  <c r="H97" i="17"/>
  <c r="H97" i="19"/>
  <c r="H99" i="18"/>
  <c r="H97" i="20"/>
  <c r="H97" i="22"/>
  <c r="H106" i="20"/>
  <c r="H97" i="21"/>
  <c r="H97" i="8"/>
  <c r="H97" i="16"/>
  <c r="D97" i="17"/>
  <c r="D97" i="19"/>
  <c r="D99" i="18"/>
  <c r="D97" i="20"/>
  <c r="D97" i="22"/>
  <c r="D97" i="12"/>
  <c r="D106" i="20"/>
  <c r="D97" i="21"/>
  <c r="D97" i="9"/>
  <c r="D97" i="8"/>
  <c r="D97" i="16"/>
  <c r="D97" i="11"/>
  <c r="D97" i="10"/>
  <c r="A98" i="17"/>
  <c r="A100" i="18"/>
  <c r="A98" i="19"/>
  <c r="A108" i="20"/>
  <c r="A98" i="21"/>
  <c r="A98" i="11"/>
  <c r="A98" i="20"/>
  <c r="A98" i="22"/>
  <c r="A98" i="13"/>
  <c r="A98" i="12"/>
  <c r="A98" i="10"/>
  <c r="A98" i="9"/>
  <c r="A98" i="8"/>
  <c r="A98" i="16"/>
  <c r="K101" i="18"/>
  <c r="K99" i="19"/>
  <c r="K99" i="20"/>
  <c r="K99" i="21"/>
  <c r="K99" i="22"/>
  <c r="K109" i="20"/>
  <c r="K103" i="18"/>
  <c r="K101" i="19"/>
  <c r="K101" i="20"/>
  <c r="K112"/>
  <c r="K101" i="21"/>
  <c r="K101" i="22"/>
  <c r="K105" i="18"/>
  <c r="K103" i="20"/>
  <c r="K115"/>
  <c r="K103" i="22"/>
  <c r="K103" i="21"/>
  <c r="K103" i="19"/>
  <c r="K105"/>
  <c r="K105" i="20"/>
  <c r="K107" i="18"/>
  <c r="K119" i="20"/>
  <c r="K134" i="21"/>
  <c r="K105"/>
  <c r="K105" i="22"/>
  <c r="E93" i="17"/>
  <c r="E95" i="18"/>
  <c r="E93" i="19"/>
  <c r="E93" i="20"/>
  <c r="E93" i="21"/>
  <c r="E93" i="22"/>
  <c r="E93" i="9"/>
  <c r="E93" i="8"/>
  <c r="E93" i="16"/>
  <c r="E93" i="11"/>
  <c r="E93" i="10"/>
  <c r="J93" i="17"/>
  <c r="J95" i="18"/>
  <c r="J93" i="19"/>
  <c r="J93" i="20"/>
  <c r="J93" i="21"/>
  <c r="J93" i="22"/>
  <c r="N93" i="21"/>
  <c r="N93" i="22"/>
  <c r="B94" i="13"/>
  <c r="B94" i="17"/>
  <c r="B96" i="18"/>
  <c r="B94" i="19"/>
  <c r="B94" i="11"/>
  <c r="B94" i="20"/>
  <c r="B94" i="21"/>
  <c r="B94" i="22"/>
  <c r="B94" i="12"/>
  <c r="B94" i="10"/>
  <c r="B94" i="9"/>
  <c r="B94" i="8"/>
  <c r="B94" i="16"/>
  <c r="F94" i="17"/>
  <c r="F96" i="18"/>
  <c r="F94" i="19"/>
  <c r="F94" i="20"/>
  <c r="F94" i="21"/>
  <c r="F94" i="22"/>
  <c r="F94" i="10"/>
  <c r="F94" i="9"/>
  <c r="F94" i="8"/>
  <c r="F94" i="16"/>
  <c r="K96" i="18"/>
  <c r="K94" i="21"/>
  <c r="K94" i="20"/>
  <c r="K94" i="19"/>
  <c r="K94" i="22"/>
  <c r="C95" i="17"/>
  <c r="C97" i="18"/>
  <c r="C95" i="19"/>
  <c r="C95" i="21"/>
  <c r="C95" i="13"/>
  <c r="C95" i="12"/>
  <c r="C95" i="20"/>
  <c r="C95" i="22"/>
  <c r="C95" i="11"/>
  <c r="C95" i="9"/>
  <c r="C95" i="8"/>
  <c r="C95" i="16"/>
  <c r="C95" i="10"/>
  <c r="G95" i="17"/>
  <c r="G97" i="18"/>
  <c r="G95" i="19"/>
  <c r="G95" i="21"/>
  <c r="G95" i="20"/>
  <c r="G95" i="22"/>
  <c r="G95" i="9"/>
  <c r="G95" i="8"/>
  <c r="G95" i="16"/>
  <c r="L95" i="19"/>
  <c r="L95" i="20"/>
  <c r="L95" i="22"/>
  <c r="L95" i="21"/>
  <c r="H96" i="17"/>
  <c r="H98" i="18"/>
  <c r="H96" i="19"/>
  <c r="H96" i="20"/>
  <c r="H96" i="21"/>
  <c r="H96" i="22"/>
  <c r="H96" i="8"/>
  <c r="H96" i="16"/>
  <c r="D96" i="17"/>
  <c r="D98" i="18"/>
  <c r="D96" i="19"/>
  <c r="D96" i="20"/>
  <c r="D96" i="11"/>
  <c r="D96" i="21"/>
  <c r="D96" i="22"/>
  <c r="D96" i="10"/>
  <c r="D96" i="12"/>
  <c r="D96" i="9"/>
  <c r="D96" i="8"/>
  <c r="D96" i="16"/>
  <c r="I96" i="17"/>
  <c r="I98" i="18"/>
  <c r="I96" i="20"/>
  <c r="I96" i="19"/>
  <c r="I96" i="21"/>
  <c r="I96" i="22"/>
  <c r="I96" i="16"/>
  <c r="M96" i="20"/>
  <c r="M96" i="21"/>
  <c r="M96" i="22"/>
  <c r="A97" i="17"/>
  <c r="A99" i="18"/>
  <c r="A97" i="20"/>
  <c r="A97" i="19"/>
  <c r="A106" i="20"/>
  <c r="A97" i="21"/>
  <c r="A97" i="13"/>
  <c r="A97" i="12"/>
  <c r="A97" i="22"/>
  <c r="A97" i="9"/>
  <c r="A97" i="8"/>
  <c r="A97" i="16"/>
  <c r="A97" i="11"/>
  <c r="A97" i="10"/>
  <c r="E97" i="17"/>
  <c r="E99" i="18"/>
  <c r="E97" i="20"/>
  <c r="E97" i="19"/>
  <c r="E106" i="20"/>
  <c r="E97" i="21"/>
  <c r="E97" i="22"/>
  <c r="E97" i="9"/>
  <c r="E97" i="8"/>
  <c r="E97" i="16"/>
  <c r="E97" i="11"/>
  <c r="E97" i="10"/>
  <c r="J97" i="17"/>
  <c r="J97" i="19"/>
  <c r="J99" i="18"/>
  <c r="J97" i="22"/>
  <c r="J97" i="20"/>
  <c r="J106"/>
  <c r="J97" i="21"/>
  <c r="N97"/>
  <c r="N97" i="22"/>
  <c r="B98" i="13"/>
  <c r="B98" i="17"/>
  <c r="B100" i="18"/>
  <c r="B98" i="19"/>
  <c r="B98" i="20"/>
  <c r="B98" i="22"/>
  <c r="B98" i="11"/>
  <c r="B108" i="20"/>
  <c r="B98" i="21"/>
  <c r="B98" i="12"/>
  <c r="B98" i="10"/>
  <c r="B98" i="9"/>
  <c r="B98" i="8"/>
  <c r="B98" i="16"/>
  <c r="F98" i="17"/>
  <c r="F100" i="18"/>
  <c r="F98" i="19"/>
  <c r="F98" i="20"/>
  <c r="F98" i="22"/>
  <c r="F108" i="20"/>
  <c r="F98" i="21"/>
  <c r="F98" i="10"/>
  <c r="F98" i="9"/>
  <c r="F98" i="8"/>
  <c r="F98" i="16"/>
  <c r="K108" i="20"/>
  <c r="K100" i="18"/>
  <c r="K98" i="21"/>
  <c r="K98" i="19"/>
  <c r="K98" i="22"/>
  <c r="K98" i="20"/>
  <c r="C99" i="17"/>
  <c r="C101" i="18"/>
  <c r="C99" i="19"/>
  <c r="C99" i="20"/>
  <c r="C99" i="21"/>
  <c r="C99" i="22"/>
  <c r="C99" i="13"/>
  <c r="C99" i="12"/>
  <c r="C109" i="20"/>
  <c r="C99" i="11"/>
  <c r="C99" i="9"/>
  <c r="C99" i="8"/>
  <c r="C99" i="16"/>
  <c r="C99" i="10"/>
  <c r="G99" i="17"/>
  <c r="G101" i="18"/>
  <c r="G99" i="19"/>
  <c r="G99" i="20"/>
  <c r="G99" i="21"/>
  <c r="G99" i="22"/>
  <c r="G109" i="20"/>
  <c r="G99" i="9"/>
  <c r="G99" i="8"/>
  <c r="G99" i="16"/>
  <c r="L99" i="19"/>
  <c r="L99" i="20"/>
  <c r="M109"/>
  <c r="L99" i="21"/>
  <c r="L99" i="22"/>
  <c r="H100" i="17"/>
  <c r="H102" i="18"/>
  <c r="H100" i="19"/>
  <c r="H100" i="20"/>
  <c r="H110"/>
  <c r="H100" i="22"/>
  <c r="H100" i="21"/>
  <c r="H100" i="8"/>
  <c r="H100" i="16"/>
  <c r="D100" i="17"/>
  <c r="D102" i="18"/>
  <c r="D100" i="19"/>
  <c r="D100" i="20"/>
  <c r="D110"/>
  <c r="D100" i="22"/>
  <c r="D100" i="11"/>
  <c r="D100" i="21"/>
  <c r="D100" i="10"/>
  <c r="D100" i="12"/>
  <c r="D100" i="9"/>
  <c r="D100" i="8"/>
  <c r="D100" i="16"/>
  <c r="I100" i="17"/>
  <c r="I100" i="19"/>
  <c r="I102" i="18"/>
  <c r="I100" i="21"/>
  <c r="I100" i="20"/>
  <c r="I110"/>
  <c r="I100" i="22"/>
  <c r="I100" i="16"/>
  <c r="M100" i="20"/>
  <c r="M100" i="21"/>
  <c r="M100" i="22"/>
  <c r="A101" i="17"/>
  <c r="A103" i="18"/>
  <c r="A101" i="19"/>
  <c r="A101" i="13"/>
  <c r="A101" i="12"/>
  <c r="A101" i="20"/>
  <c r="A112"/>
  <c r="A101" i="21"/>
  <c r="A101" i="22"/>
  <c r="A101" i="9"/>
  <c r="A101" i="8"/>
  <c r="A101" i="16"/>
  <c r="A101" i="11"/>
  <c r="A101" i="10"/>
  <c r="E101" i="17"/>
  <c r="E103" i="18"/>
  <c r="E101" i="19"/>
  <c r="E101" i="20"/>
  <c r="E112"/>
  <c r="E101" i="21"/>
  <c r="E101" i="22"/>
  <c r="E101" i="9"/>
  <c r="E101" i="8"/>
  <c r="E101" i="16"/>
  <c r="E101" i="11"/>
  <c r="E101" i="10"/>
  <c r="J101" i="17"/>
  <c r="J103" i="18"/>
  <c r="J101" i="20"/>
  <c r="J101" i="19"/>
  <c r="J112" i="20"/>
  <c r="J101" i="21"/>
  <c r="J101" i="22"/>
  <c r="N101" i="21"/>
  <c r="N101" i="22"/>
  <c r="B102" i="13"/>
  <c r="B102" i="17"/>
  <c r="B104" i="18"/>
  <c r="B102" i="19"/>
  <c r="B102" i="20"/>
  <c r="B113"/>
  <c r="B102" i="21"/>
  <c r="B102" i="22"/>
  <c r="B102" i="11"/>
  <c r="B102" i="12"/>
  <c r="B102" i="10"/>
  <c r="B102" i="9"/>
  <c r="B102" i="8"/>
  <c r="B102" i="16"/>
  <c r="F102" i="17"/>
  <c r="F104" i="18"/>
  <c r="F102" i="19"/>
  <c r="F102" i="20"/>
  <c r="F113"/>
  <c r="F102" i="21"/>
  <c r="F102" i="22"/>
  <c r="F102" i="10"/>
  <c r="F102" i="9"/>
  <c r="F102" i="8"/>
  <c r="F102" i="16"/>
  <c r="K113" i="20"/>
  <c r="K104" i="18"/>
  <c r="K102" i="21"/>
  <c r="K102" i="20"/>
  <c r="K102" i="22"/>
  <c r="K102" i="19"/>
  <c r="C103" i="17"/>
  <c r="C105" i="18"/>
  <c r="C103" i="19"/>
  <c r="C103" i="20"/>
  <c r="C115"/>
  <c r="C103" i="22"/>
  <c r="C103" i="13"/>
  <c r="C103" i="12"/>
  <c r="C103" i="21"/>
  <c r="C103" i="11"/>
  <c r="C103" i="9"/>
  <c r="C103" i="8"/>
  <c r="C103" i="16"/>
  <c r="C103" i="10"/>
  <c r="G103" i="17"/>
  <c r="G105" i="18"/>
  <c r="G103" i="19"/>
  <c r="G103" i="20"/>
  <c r="G115"/>
  <c r="G103" i="22"/>
  <c r="G103" i="21"/>
  <c r="G103" i="9"/>
  <c r="G103" i="8"/>
  <c r="G103" i="16"/>
  <c r="L103" i="21"/>
  <c r="L103" i="22"/>
  <c r="L103" i="20"/>
  <c r="M115"/>
  <c r="L103" i="19"/>
  <c r="H104" i="17"/>
  <c r="H106" i="18"/>
  <c r="H104" i="20"/>
  <c r="H104" i="19"/>
  <c r="H118" i="20"/>
  <c r="H104" i="21"/>
  <c r="H104" i="22"/>
  <c r="H133" i="21"/>
  <c r="H104" i="8"/>
  <c r="H104" i="16"/>
  <c r="D104" i="17"/>
  <c r="D106" i="18"/>
  <c r="D104" i="20"/>
  <c r="D104" i="19"/>
  <c r="D118" i="20"/>
  <c r="D104" i="21"/>
  <c r="D104" i="22"/>
  <c r="D104" i="11"/>
  <c r="D133" i="21"/>
  <c r="D104" i="10"/>
  <c r="D104" i="12"/>
  <c r="D104" i="9"/>
  <c r="D104" i="8"/>
  <c r="D104" i="16"/>
  <c r="I104" i="17"/>
  <c r="I104" i="19"/>
  <c r="I106" i="18"/>
  <c r="I133" i="21"/>
  <c r="I104" i="20"/>
  <c r="I118"/>
  <c r="I104" i="21"/>
  <c r="I104" i="22"/>
  <c r="I104" i="16"/>
  <c r="M104" i="20"/>
  <c r="M104" i="22"/>
  <c r="M104" i="21"/>
  <c r="A105" i="17"/>
  <c r="A107" i="18"/>
  <c r="A105" i="20"/>
  <c r="A105" i="19"/>
  <c r="A119" i="20"/>
  <c r="A134" i="21"/>
  <c r="A105" i="13"/>
  <c r="A105" i="12"/>
  <c r="A105" i="21"/>
  <c r="A105" i="22"/>
  <c r="A105" i="9"/>
  <c r="A105" i="8"/>
  <c r="A105" i="16"/>
  <c r="A105" i="11"/>
  <c r="A105" i="10"/>
  <c r="E105" i="17"/>
  <c r="E107" i="18"/>
  <c r="E105" i="20"/>
  <c r="E105" i="19"/>
  <c r="E119" i="20"/>
  <c r="E134" i="21"/>
  <c r="E105"/>
  <c r="E105" i="22"/>
  <c r="E105" i="9"/>
  <c r="E105" i="8"/>
  <c r="E105" i="16"/>
  <c r="E105" i="11"/>
  <c r="E105" i="10"/>
  <c r="J105" i="17"/>
  <c r="J105" i="19"/>
  <c r="J107" i="18"/>
  <c r="J105" i="21"/>
  <c r="J105" i="22"/>
  <c r="J105" i="20"/>
  <c r="J119"/>
  <c r="J134" i="21"/>
  <c r="N105"/>
  <c r="N105" i="22"/>
  <c r="M13" i="20"/>
  <c r="M13" i="21"/>
  <c r="M13" i="22"/>
  <c r="E13" i="17"/>
  <c r="E13" i="18"/>
  <c r="E13" i="19"/>
  <c r="E13" i="20"/>
  <c r="E13" i="21"/>
  <c r="E13" i="22"/>
  <c r="E13" i="10"/>
  <c r="E13" i="9"/>
  <c r="E13" i="8"/>
  <c r="E13" i="11"/>
  <c r="E13" i="16"/>
  <c r="K15" i="18"/>
  <c r="K15" i="20"/>
  <c r="K15" i="21"/>
  <c r="K15" i="22"/>
  <c r="K15" i="19"/>
  <c r="D244" i="1"/>
  <c r="AI135"/>
  <c r="AX135" s="1"/>
  <c r="AJ135"/>
  <c r="AY135" s="1"/>
  <c r="AN135"/>
  <c r="BC135" s="1"/>
  <c r="AR135"/>
  <c r="BG135" s="1"/>
  <c r="AV135"/>
  <c r="BK135" s="1"/>
  <c r="AP135"/>
  <c r="BE135" s="1"/>
  <c r="AL135"/>
  <c r="BA135" s="1"/>
  <c r="AT135"/>
  <c r="BI135" s="1"/>
  <c r="AU135"/>
  <c r="BJ135" s="1"/>
  <c r="AS135"/>
  <c r="BH135" s="1"/>
  <c r="AQ135"/>
  <c r="BF135" s="1"/>
  <c r="AO135"/>
  <c r="BD135" s="1"/>
  <c r="AM135"/>
  <c r="BB135" s="1"/>
  <c r="AK135"/>
  <c r="AZ135" s="1"/>
  <c r="G14" i="9"/>
  <c r="G14" i="17"/>
  <c r="G14" i="19"/>
  <c r="G14" i="16"/>
  <c r="G14" i="20"/>
  <c r="G14" i="21"/>
  <c r="G14" i="18"/>
  <c r="G14" i="8"/>
  <c r="G14" i="22"/>
  <c r="AJ140" i="1"/>
  <c r="AY140" s="1"/>
  <c r="AL140"/>
  <c r="BA140" s="1"/>
  <c r="AN140"/>
  <c r="BC140" s="1"/>
  <c r="AP140"/>
  <c r="BE140" s="1"/>
  <c r="AR140"/>
  <c r="BG140" s="1"/>
  <c r="AT140"/>
  <c r="BI140" s="1"/>
  <c r="AV140"/>
  <c r="BK140" s="1"/>
  <c r="B249"/>
  <c r="B22" i="4" s="1"/>
  <c r="AI140" i="1"/>
  <c r="AX140" s="1"/>
  <c r="AK140"/>
  <c r="AZ140" s="1"/>
  <c r="AM140"/>
  <c r="BB140" s="1"/>
  <c r="AO140"/>
  <c r="BD140" s="1"/>
  <c r="AQ140"/>
  <c r="BF140" s="1"/>
  <c r="AS140"/>
  <c r="BH140" s="1"/>
  <c r="AU140"/>
  <c r="BJ140" s="1"/>
  <c r="AJ138"/>
  <c r="AY138" s="1"/>
  <c r="AL138"/>
  <c r="BA138" s="1"/>
  <c r="AN138"/>
  <c r="BC138" s="1"/>
  <c r="AP138"/>
  <c r="BE138" s="1"/>
  <c r="AR138"/>
  <c r="BG138" s="1"/>
  <c r="AT138"/>
  <c r="BI138" s="1"/>
  <c r="AV138"/>
  <c r="BK138" s="1"/>
  <c r="B247"/>
  <c r="B20" i="4" s="1"/>
  <c r="AI138" i="1"/>
  <c r="AX138" s="1"/>
  <c r="AK138"/>
  <c r="AZ138" s="1"/>
  <c r="AM138"/>
  <c r="BB138" s="1"/>
  <c r="AO138"/>
  <c r="BD138" s="1"/>
  <c r="AQ138"/>
  <c r="BF138" s="1"/>
  <c r="AS138"/>
  <c r="BH138" s="1"/>
  <c r="AU138"/>
  <c r="BJ138" s="1"/>
  <c r="F26" i="20"/>
  <c r="F26" i="21"/>
  <c r="F26" i="22"/>
  <c r="F26" i="9"/>
  <c r="F28" i="18"/>
  <c r="F26" i="8"/>
  <c r="F26" i="10"/>
  <c r="F26" i="16"/>
  <c r="F26" i="17"/>
  <c r="F26" i="19"/>
  <c r="K26" i="18"/>
  <c r="K24" i="19"/>
  <c r="K24" i="20"/>
  <c r="K24" i="21"/>
  <c r="K24" i="22"/>
  <c r="G23" i="4"/>
  <c r="G333" i="1"/>
  <c r="E23" i="4"/>
  <c r="L25" i="19"/>
  <c r="L25" i="20"/>
  <c r="L25" i="21"/>
  <c r="L25" i="22"/>
  <c r="G25" i="17"/>
  <c r="G25" i="19"/>
  <c r="G27" i="18"/>
  <c r="G25" i="20"/>
  <c r="G25" i="21"/>
  <c r="G25" i="8"/>
  <c r="G25" i="22"/>
  <c r="G25" i="9"/>
  <c r="G25" i="16"/>
  <c r="M26" i="20"/>
  <c r="M26" i="21"/>
  <c r="M26" i="22"/>
  <c r="B28" i="18"/>
  <c r="B26" i="13"/>
  <c r="B26" i="17"/>
  <c r="B26" i="19"/>
  <c r="B26" i="21"/>
  <c r="B26" i="12"/>
  <c r="B26" i="11"/>
  <c r="B26" i="20"/>
  <c r="B26" i="22"/>
  <c r="B26" i="16"/>
  <c r="B26" i="10"/>
  <c r="B26" i="9"/>
  <c r="B26" i="8"/>
  <c r="N27" i="21"/>
  <c r="N27" i="22"/>
  <c r="J27" i="17"/>
  <c r="J29" i="18"/>
  <c r="J27" i="19"/>
  <c r="J27" i="21"/>
  <c r="J27" i="22"/>
  <c r="J27" i="20"/>
  <c r="E27" i="17"/>
  <c r="E29" i="18"/>
  <c r="E27" i="19"/>
  <c r="E27" i="21"/>
  <c r="E27" i="22"/>
  <c r="E27" i="20"/>
  <c r="E27" i="10"/>
  <c r="E27" i="9"/>
  <c r="E27" i="8"/>
  <c r="E27" i="11"/>
  <c r="E27" i="16"/>
  <c r="AJ144" i="1"/>
  <c r="AY144" s="1"/>
  <c r="AL144"/>
  <c r="BA144" s="1"/>
  <c r="AN144"/>
  <c r="BC144" s="1"/>
  <c r="AP144"/>
  <c r="BE144" s="1"/>
  <c r="AR144"/>
  <c r="BG144" s="1"/>
  <c r="AT144"/>
  <c r="BI144" s="1"/>
  <c r="AV144"/>
  <c r="BK144" s="1"/>
  <c r="AI144"/>
  <c r="AX144" s="1"/>
  <c r="AM144"/>
  <c r="BB144" s="1"/>
  <c r="AQ144"/>
  <c r="BF144" s="1"/>
  <c r="AU144"/>
  <c r="BJ144" s="1"/>
  <c r="AK144"/>
  <c r="AZ144" s="1"/>
  <c r="AO144"/>
  <c r="BD144" s="1"/>
  <c r="AS144"/>
  <c r="BH144" s="1"/>
  <c r="AJ146"/>
  <c r="AY146" s="1"/>
  <c r="AL146"/>
  <c r="BA146" s="1"/>
  <c r="AN146"/>
  <c r="BC146" s="1"/>
  <c r="AP146"/>
  <c r="BE146" s="1"/>
  <c r="AR146"/>
  <c r="BG146" s="1"/>
  <c r="AT146"/>
  <c r="BI146" s="1"/>
  <c r="AV146"/>
  <c r="BK146" s="1"/>
  <c r="AI146"/>
  <c r="AX146" s="1"/>
  <c r="AM146"/>
  <c r="BB146" s="1"/>
  <c r="AQ146"/>
  <c r="BF146" s="1"/>
  <c r="AU146"/>
  <c r="BJ146" s="1"/>
  <c r="AK146"/>
  <c r="AZ146" s="1"/>
  <c r="AO146"/>
  <c r="BD146" s="1"/>
  <c r="AS146"/>
  <c r="BH146" s="1"/>
  <c r="AJ147"/>
  <c r="AY147" s="1"/>
  <c r="AL147"/>
  <c r="BA147" s="1"/>
  <c r="AN147"/>
  <c r="BC147" s="1"/>
  <c r="AP147"/>
  <c r="BE147" s="1"/>
  <c r="AR147"/>
  <c r="BG147" s="1"/>
  <c r="AT147"/>
  <c r="BI147" s="1"/>
  <c r="AV147"/>
  <c r="BK147" s="1"/>
  <c r="AK147"/>
  <c r="AZ147" s="1"/>
  <c r="AO147"/>
  <c r="BD147" s="1"/>
  <c r="AS147"/>
  <c r="BH147" s="1"/>
  <c r="AI147"/>
  <c r="AX147" s="1"/>
  <c r="AM147"/>
  <c r="BB147" s="1"/>
  <c r="AQ147"/>
  <c r="BF147" s="1"/>
  <c r="AU147"/>
  <c r="BJ147" s="1"/>
  <c r="AJ148"/>
  <c r="AY148" s="1"/>
  <c r="AL148"/>
  <c r="BA148" s="1"/>
  <c r="AN148"/>
  <c r="BC148" s="1"/>
  <c r="AP148"/>
  <c r="BE148" s="1"/>
  <c r="AR148"/>
  <c r="BG148" s="1"/>
  <c r="AT148"/>
  <c r="BI148" s="1"/>
  <c r="AV148"/>
  <c r="BK148" s="1"/>
  <c r="AI148"/>
  <c r="AX148" s="1"/>
  <c r="AM148"/>
  <c r="BB148" s="1"/>
  <c r="AQ148"/>
  <c r="BF148" s="1"/>
  <c r="AU148"/>
  <c r="BJ148" s="1"/>
  <c r="AK148"/>
  <c r="AZ148" s="1"/>
  <c r="AO148"/>
  <c r="BD148" s="1"/>
  <c r="AS148"/>
  <c r="BH148" s="1"/>
  <c r="AJ152"/>
  <c r="AY152" s="1"/>
  <c r="AL152"/>
  <c r="BA152" s="1"/>
  <c r="AN152"/>
  <c r="BC152" s="1"/>
  <c r="AP152"/>
  <c r="BE152" s="1"/>
  <c r="AR152"/>
  <c r="BG152" s="1"/>
  <c r="AT152"/>
  <c r="BI152" s="1"/>
  <c r="AV152"/>
  <c r="BK152" s="1"/>
  <c r="AI152"/>
  <c r="AX152" s="1"/>
  <c r="AM152"/>
  <c r="BB152" s="1"/>
  <c r="AQ152"/>
  <c r="BF152" s="1"/>
  <c r="AU152"/>
  <c r="BJ152" s="1"/>
  <c r="AK152"/>
  <c r="AZ152" s="1"/>
  <c r="AO152"/>
  <c r="BD152" s="1"/>
  <c r="AS152"/>
  <c r="BH152" s="1"/>
  <c r="AJ156"/>
  <c r="AY156" s="1"/>
  <c r="AL156"/>
  <c r="BA156" s="1"/>
  <c r="AN156"/>
  <c r="BC156" s="1"/>
  <c r="AP156"/>
  <c r="BE156" s="1"/>
  <c r="AR156"/>
  <c r="BG156" s="1"/>
  <c r="AT156"/>
  <c r="BI156" s="1"/>
  <c r="AV156"/>
  <c r="BK156" s="1"/>
  <c r="AI156"/>
  <c r="AX156" s="1"/>
  <c r="AM156"/>
  <c r="BB156" s="1"/>
  <c r="AQ156"/>
  <c r="BF156" s="1"/>
  <c r="AU156"/>
  <c r="BJ156" s="1"/>
  <c r="AK156"/>
  <c r="AZ156" s="1"/>
  <c r="AO156"/>
  <c r="BD156" s="1"/>
  <c r="AS156"/>
  <c r="BH156" s="1"/>
  <c r="AI160"/>
  <c r="AX160" s="1"/>
  <c r="AJ160"/>
  <c r="AY160" s="1"/>
  <c r="AK160"/>
  <c r="AZ160" s="1"/>
  <c r="AL160"/>
  <c r="BA160" s="1"/>
  <c r="AM160"/>
  <c r="BB160" s="1"/>
  <c r="AN160"/>
  <c r="BC160" s="1"/>
  <c r="AO160"/>
  <c r="BD160" s="1"/>
  <c r="AP160"/>
  <c r="BE160" s="1"/>
  <c r="AQ160"/>
  <c r="BF160" s="1"/>
  <c r="AR160"/>
  <c r="BG160" s="1"/>
  <c r="AS160"/>
  <c r="BH160" s="1"/>
  <c r="AT160"/>
  <c r="BI160" s="1"/>
  <c r="AU160"/>
  <c r="BJ160" s="1"/>
  <c r="AV160"/>
  <c r="BK160" s="1"/>
  <c r="AI162"/>
  <c r="AX162" s="1"/>
  <c r="AJ162"/>
  <c r="AY162" s="1"/>
  <c r="AK162"/>
  <c r="AZ162" s="1"/>
  <c r="AL162"/>
  <c r="BA162" s="1"/>
  <c r="AM162"/>
  <c r="BB162" s="1"/>
  <c r="AN162"/>
  <c r="BC162" s="1"/>
  <c r="AO162"/>
  <c r="BD162" s="1"/>
  <c r="AP162"/>
  <c r="BE162" s="1"/>
  <c r="AQ162"/>
  <c r="BF162" s="1"/>
  <c r="AR162"/>
  <c r="BG162" s="1"/>
  <c r="AS162"/>
  <c r="BH162" s="1"/>
  <c r="AT162"/>
  <c r="BI162" s="1"/>
  <c r="AU162"/>
  <c r="BJ162" s="1"/>
  <c r="AV162"/>
  <c r="BK162" s="1"/>
  <c r="AI166"/>
  <c r="AX166" s="1"/>
  <c r="AJ166"/>
  <c r="AY166" s="1"/>
  <c r="AK166"/>
  <c r="AZ166" s="1"/>
  <c r="AL166"/>
  <c r="BA166" s="1"/>
  <c r="AM166"/>
  <c r="BB166" s="1"/>
  <c r="AN166"/>
  <c r="BC166" s="1"/>
  <c r="AO166"/>
  <c r="BD166" s="1"/>
  <c r="AP166"/>
  <c r="BE166" s="1"/>
  <c r="AQ166"/>
  <c r="BF166" s="1"/>
  <c r="AR166"/>
  <c r="BG166" s="1"/>
  <c r="AS166"/>
  <c r="BH166" s="1"/>
  <c r="AT166"/>
  <c r="BI166" s="1"/>
  <c r="AU166"/>
  <c r="BJ166" s="1"/>
  <c r="AV166"/>
  <c r="BK166" s="1"/>
  <c r="AI168"/>
  <c r="AX168" s="1"/>
  <c r="AJ168"/>
  <c r="AY168" s="1"/>
  <c r="AK168"/>
  <c r="AZ168" s="1"/>
  <c r="AL168"/>
  <c r="BA168" s="1"/>
  <c r="AM168"/>
  <c r="BB168" s="1"/>
  <c r="AN168"/>
  <c r="BC168" s="1"/>
  <c r="AO168"/>
  <c r="BD168" s="1"/>
  <c r="AP168"/>
  <c r="BE168" s="1"/>
  <c r="AQ168"/>
  <c r="BF168" s="1"/>
  <c r="AR168"/>
  <c r="BG168" s="1"/>
  <c r="AS168"/>
  <c r="BH168" s="1"/>
  <c r="AT168"/>
  <c r="BI168" s="1"/>
  <c r="AU168"/>
  <c r="BJ168" s="1"/>
  <c r="AV168"/>
  <c r="BK168" s="1"/>
  <c r="AI170"/>
  <c r="AX170" s="1"/>
  <c r="AJ170"/>
  <c r="AY170" s="1"/>
  <c r="AK170"/>
  <c r="AZ170" s="1"/>
  <c r="AL170"/>
  <c r="BA170" s="1"/>
  <c r="AM170"/>
  <c r="BB170" s="1"/>
  <c r="AN170"/>
  <c r="BC170" s="1"/>
  <c r="AO170"/>
  <c r="BD170" s="1"/>
  <c r="AP170"/>
  <c r="BE170" s="1"/>
  <c r="AQ170"/>
  <c r="BF170" s="1"/>
  <c r="AR170"/>
  <c r="BG170" s="1"/>
  <c r="AS170"/>
  <c r="BH170" s="1"/>
  <c r="AT170"/>
  <c r="BI170" s="1"/>
  <c r="AU170"/>
  <c r="BJ170" s="1"/>
  <c r="AV170"/>
  <c r="BK170" s="1"/>
  <c r="AI174"/>
  <c r="AX174" s="1"/>
  <c r="AJ174"/>
  <c r="AY174" s="1"/>
  <c r="AK174"/>
  <c r="AZ174" s="1"/>
  <c r="AL174"/>
  <c r="BA174" s="1"/>
  <c r="AM174"/>
  <c r="BB174" s="1"/>
  <c r="AN174"/>
  <c r="BC174" s="1"/>
  <c r="AO174"/>
  <c r="BD174" s="1"/>
  <c r="AP174"/>
  <c r="BE174" s="1"/>
  <c r="AQ174"/>
  <c r="BF174" s="1"/>
  <c r="AR174"/>
  <c r="BG174" s="1"/>
  <c r="AS174"/>
  <c r="BH174" s="1"/>
  <c r="AT174"/>
  <c r="BI174" s="1"/>
  <c r="AU174"/>
  <c r="BJ174" s="1"/>
  <c r="AV174"/>
  <c r="BK174" s="1"/>
  <c r="AI178"/>
  <c r="AX178" s="1"/>
  <c r="AJ178"/>
  <c r="AY178" s="1"/>
  <c r="AK178"/>
  <c r="AZ178" s="1"/>
  <c r="AL178"/>
  <c r="BA178" s="1"/>
  <c r="AM178"/>
  <c r="BB178" s="1"/>
  <c r="AN178"/>
  <c r="BC178" s="1"/>
  <c r="AO178"/>
  <c r="BD178" s="1"/>
  <c r="AP178"/>
  <c r="BE178" s="1"/>
  <c r="AQ178"/>
  <c r="BF178" s="1"/>
  <c r="AR178"/>
  <c r="BG178" s="1"/>
  <c r="AS178"/>
  <c r="BH178" s="1"/>
  <c r="AT178"/>
  <c r="BI178" s="1"/>
  <c r="AU178"/>
  <c r="BJ178" s="1"/>
  <c r="AV178"/>
  <c r="BK178" s="1"/>
  <c r="AI180"/>
  <c r="AX180" s="1"/>
  <c r="AJ180"/>
  <c r="AY180" s="1"/>
  <c r="AK180"/>
  <c r="AZ180" s="1"/>
  <c r="AL180"/>
  <c r="BA180" s="1"/>
  <c r="AM180"/>
  <c r="BB180" s="1"/>
  <c r="AN180"/>
  <c r="BC180" s="1"/>
  <c r="AO180"/>
  <c r="BD180" s="1"/>
  <c r="AP180"/>
  <c r="BE180" s="1"/>
  <c r="AQ180"/>
  <c r="BF180" s="1"/>
  <c r="AR180"/>
  <c r="BG180" s="1"/>
  <c r="AS180"/>
  <c r="BH180" s="1"/>
  <c r="AT180"/>
  <c r="BI180" s="1"/>
  <c r="AU180"/>
  <c r="BJ180" s="1"/>
  <c r="AV180"/>
  <c r="BK180" s="1"/>
  <c r="AJ149"/>
  <c r="AY149" s="1"/>
  <c r="AL149"/>
  <c r="BA149" s="1"/>
  <c r="AN149"/>
  <c r="BC149" s="1"/>
  <c r="AP149"/>
  <c r="BE149" s="1"/>
  <c r="AR149"/>
  <c r="BG149" s="1"/>
  <c r="AT149"/>
  <c r="BI149" s="1"/>
  <c r="AV149"/>
  <c r="BK149" s="1"/>
  <c r="AK149"/>
  <c r="AZ149" s="1"/>
  <c r="AO149"/>
  <c r="BD149" s="1"/>
  <c r="AS149"/>
  <c r="BH149" s="1"/>
  <c r="AI149"/>
  <c r="AX149" s="1"/>
  <c r="AM149"/>
  <c r="BB149" s="1"/>
  <c r="AQ149"/>
  <c r="BF149" s="1"/>
  <c r="AU149"/>
  <c r="BJ149" s="1"/>
  <c r="AJ153"/>
  <c r="AY153" s="1"/>
  <c r="AL153"/>
  <c r="BA153" s="1"/>
  <c r="AN153"/>
  <c r="BC153" s="1"/>
  <c r="AP153"/>
  <c r="BE153" s="1"/>
  <c r="AR153"/>
  <c r="BG153" s="1"/>
  <c r="AT153"/>
  <c r="BI153" s="1"/>
  <c r="AV153"/>
  <c r="BK153" s="1"/>
  <c r="AK153"/>
  <c r="AZ153" s="1"/>
  <c r="AO153"/>
  <c r="BD153" s="1"/>
  <c r="AS153"/>
  <c r="BH153" s="1"/>
  <c r="AI153"/>
  <c r="AX153" s="1"/>
  <c r="AM153"/>
  <c r="BB153" s="1"/>
  <c r="AQ153"/>
  <c r="BF153" s="1"/>
  <c r="AU153"/>
  <c r="BJ153" s="1"/>
  <c r="AJ155"/>
  <c r="AY155" s="1"/>
  <c r="AL155"/>
  <c r="BA155" s="1"/>
  <c r="AN155"/>
  <c r="BC155" s="1"/>
  <c r="AP155"/>
  <c r="BE155" s="1"/>
  <c r="AR155"/>
  <c r="BG155" s="1"/>
  <c r="AT155"/>
  <c r="BI155" s="1"/>
  <c r="AV155"/>
  <c r="BK155" s="1"/>
  <c r="AK155"/>
  <c r="AZ155" s="1"/>
  <c r="AO155"/>
  <c r="BD155" s="1"/>
  <c r="AS155"/>
  <c r="BH155" s="1"/>
  <c r="AI155"/>
  <c r="AX155" s="1"/>
  <c r="AM155"/>
  <c r="BB155" s="1"/>
  <c r="AQ155"/>
  <c r="BF155" s="1"/>
  <c r="AU155"/>
  <c r="BJ155" s="1"/>
  <c r="AI161"/>
  <c r="AX161" s="1"/>
  <c r="AJ161"/>
  <c r="AY161" s="1"/>
  <c r="AK161"/>
  <c r="AZ161" s="1"/>
  <c r="AL161"/>
  <c r="BA161" s="1"/>
  <c r="AM161"/>
  <c r="BB161" s="1"/>
  <c r="AN161"/>
  <c r="BC161" s="1"/>
  <c r="AO161"/>
  <c r="BD161" s="1"/>
  <c r="AP161"/>
  <c r="BE161" s="1"/>
  <c r="AQ161"/>
  <c r="BF161" s="1"/>
  <c r="AR161"/>
  <c r="BG161" s="1"/>
  <c r="AS161"/>
  <c r="BH161" s="1"/>
  <c r="AT161"/>
  <c r="BI161" s="1"/>
  <c r="AU161"/>
  <c r="BJ161" s="1"/>
  <c r="AV161"/>
  <c r="BK161" s="1"/>
  <c r="AI163"/>
  <c r="AX163" s="1"/>
  <c r="AJ163"/>
  <c r="AY163" s="1"/>
  <c r="AK163"/>
  <c r="AZ163" s="1"/>
  <c r="AL163"/>
  <c r="BA163" s="1"/>
  <c r="AM163"/>
  <c r="BB163" s="1"/>
  <c r="AN163"/>
  <c r="BC163" s="1"/>
  <c r="AO163"/>
  <c r="BD163" s="1"/>
  <c r="AP163"/>
  <c r="BE163" s="1"/>
  <c r="AQ163"/>
  <c r="BF163" s="1"/>
  <c r="AR163"/>
  <c r="BG163" s="1"/>
  <c r="AS163"/>
  <c r="BH163" s="1"/>
  <c r="AT163"/>
  <c r="BI163" s="1"/>
  <c r="AU163"/>
  <c r="BJ163" s="1"/>
  <c r="AV163"/>
  <c r="BK163" s="1"/>
  <c r="AI165"/>
  <c r="AX165" s="1"/>
  <c r="AJ165"/>
  <c r="AY165" s="1"/>
  <c r="AK165"/>
  <c r="AZ165" s="1"/>
  <c r="AL165"/>
  <c r="BA165" s="1"/>
  <c r="AM165"/>
  <c r="BB165" s="1"/>
  <c r="AN165"/>
  <c r="BC165" s="1"/>
  <c r="AO165"/>
  <c r="BD165" s="1"/>
  <c r="AP165"/>
  <c r="BE165" s="1"/>
  <c r="AQ165"/>
  <c r="BF165" s="1"/>
  <c r="AR165"/>
  <c r="BG165" s="1"/>
  <c r="AS165"/>
  <c r="BH165" s="1"/>
  <c r="AT165"/>
  <c r="BI165" s="1"/>
  <c r="AU165"/>
  <c r="BJ165" s="1"/>
  <c r="AV165"/>
  <c r="BK165" s="1"/>
  <c r="AI167"/>
  <c r="AX167" s="1"/>
  <c r="AJ167"/>
  <c r="AY167" s="1"/>
  <c r="AK167"/>
  <c r="AZ167" s="1"/>
  <c r="AL167"/>
  <c r="BA167" s="1"/>
  <c r="AM167"/>
  <c r="BB167" s="1"/>
  <c r="AN167"/>
  <c r="BC167" s="1"/>
  <c r="AO167"/>
  <c r="BD167" s="1"/>
  <c r="AP167"/>
  <c r="BE167" s="1"/>
  <c r="AQ167"/>
  <c r="BF167" s="1"/>
  <c r="AR167"/>
  <c r="BG167" s="1"/>
  <c r="AS167"/>
  <c r="BH167" s="1"/>
  <c r="AT167"/>
  <c r="BI167" s="1"/>
  <c r="AU167"/>
  <c r="BJ167" s="1"/>
  <c r="AV167"/>
  <c r="BK167" s="1"/>
  <c r="AI171"/>
  <c r="AX171" s="1"/>
  <c r="AJ171"/>
  <c r="AY171" s="1"/>
  <c r="AK171"/>
  <c r="AZ171" s="1"/>
  <c r="AL171"/>
  <c r="BA171" s="1"/>
  <c r="AM171"/>
  <c r="BB171" s="1"/>
  <c r="AN171"/>
  <c r="BC171" s="1"/>
  <c r="AO171"/>
  <c r="BD171" s="1"/>
  <c r="AP171"/>
  <c r="BE171" s="1"/>
  <c r="AQ171"/>
  <c r="BF171" s="1"/>
  <c r="AR171"/>
  <c r="BG171" s="1"/>
  <c r="AS171"/>
  <c r="BH171" s="1"/>
  <c r="AT171"/>
  <c r="BI171" s="1"/>
  <c r="AU171"/>
  <c r="BJ171" s="1"/>
  <c r="AV171"/>
  <c r="BK171" s="1"/>
  <c r="AI173"/>
  <c r="AX173" s="1"/>
  <c r="AJ173"/>
  <c r="AY173" s="1"/>
  <c r="AK173"/>
  <c r="AZ173" s="1"/>
  <c r="AL173"/>
  <c r="BA173" s="1"/>
  <c r="AM173"/>
  <c r="BB173" s="1"/>
  <c r="AN173"/>
  <c r="BC173" s="1"/>
  <c r="AO173"/>
  <c r="BD173" s="1"/>
  <c r="AP173"/>
  <c r="BE173" s="1"/>
  <c r="AQ173"/>
  <c r="BF173" s="1"/>
  <c r="AR173"/>
  <c r="BG173" s="1"/>
  <c r="AS173"/>
  <c r="BH173" s="1"/>
  <c r="AT173"/>
  <c r="BI173" s="1"/>
  <c r="AU173"/>
  <c r="BJ173" s="1"/>
  <c r="AV173"/>
  <c r="BK173" s="1"/>
  <c r="AI177"/>
  <c r="AX177" s="1"/>
  <c r="AJ177"/>
  <c r="AY177" s="1"/>
  <c r="AK177"/>
  <c r="AZ177" s="1"/>
  <c r="AL177"/>
  <c r="BA177" s="1"/>
  <c r="AM177"/>
  <c r="BB177" s="1"/>
  <c r="AN177"/>
  <c r="BC177" s="1"/>
  <c r="AO177"/>
  <c r="BD177" s="1"/>
  <c r="AP177"/>
  <c r="BE177" s="1"/>
  <c r="AQ177"/>
  <c r="BF177" s="1"/>
  <c r="AR177"/>
  <c r="BG177" s="1"/>
  <c r="AS177"/>
  <c r="BH177" s="1"/>
  <c r="AT177"/>
  <c r="BI177" s="1"/>
  <c r="AU177"/>
  <c r="BJ177" s="1"/>
  <c r="AV177"/>
  <c r="BK177" s="1"/>
  <c r="AI192"/>
  <c r="AX192" s="1"/>
  <c r="AJ192"/>
  <c r="AY192" s="1"/>
  <c r="AK192"/>
  <c r="AZ192" s="1"/>
  <c r="AL192"/>
  <c r="BA192" s="1"/>
  <c r="AM192"/>
  <c r="BB192" s="1"/>
  <c r="AN192"/>
  <c r="BC192" s="1"/>
  <c r="AO192"/>
  <c r="BD192" s="1"/>
  <c r="AP192"/>
  <c r="BE192" s="1"/>
  <c r="AQ192"/>
  <c r="BF192" s="1"/>
  <c r="AR192"/>
  <c r="BG192" s="1"/>
  <c r="AS192"/>
  <c r="BH192" s="1"/>
  <c r="AT192"/>
  <c r="BI192" s="1"/>
  <c r="AU192"/>
  <c r="BJ192" s="1"/>
  <c r="AV192"/>
  <c r="BK192" s="1"/>
  <c r="AI194"/>
  <c r="AX194" s="1"/>
  <c r="AJ194"/>
  <c r="AY194" s="1"/>
  <c r="AK194"/>
  <c r="AZ194" s="1"/>
  <c r="AL194"/>
  <c r="BA194" s="1"/>
  <c r="AM194"/>
  <c r="BB194" s="1"/>
  <c r="AN194"/>
  <c r="BC194" s="1"/>
  <c r="AO194"/>
  <c r="BD194" s="1"/>
  <c r="AP194"/>
  <c r="BE194" s="1"/>
  <c r="AQ194"/>
  <c r="BF194" s="1"/>
  <c r="AR194"/>
  <c r="BG194" s="1"/>
  <c r="AS194"/>
  <c r="BH194" s="1"/>
  <c r="AT194"/>
  <c r="BI194" s="1"/>
  <c r="AU194"/>
  <c r="BJ194" s="1"/>
  <c r="AV194"/>
  <c r="BK194" s="1"/>
  <c r="AI196"/>
  <c r="AX196" s="1"/>
  <c r="AJ196"/>
  <c r="AY196" s="1"/>
  <c r="AK196"/>
  <c r="AZ196" s="1"/>
  <c r="AL196"/>
  <c r="BA196" s="1"/>
  <c r="AM196"/>
  <c r="BB196" s="1"/>
  <c r="AN196"/>
  <c r="BC196" s="1"/>
  <c r="AO196"/>
  <c r="BD196" s="1"/>
  <c r="AP196"/>
  <c r="BE196" s="1"/>
  <c r="AQ196"/>
  <c r="BF196" s="1"/>
  <c r="AR196"/>
  <c r="BG196" s="1"/>
  <c r="AS196"/>
  <c r="BH196" s="1"/>
  <c r="AT196"/>
  <c r="BI196" s="1"/>
  <c r="AU196"/>
  <c r="BJ196" s="1"/>
  <c r="AV196"/>
  <c r="BK196" s="1"/>
  <c r="AI198"/>
  <c r="AX198" s="1"/>
  <c r="AJ198"/>
  <c r="AY198" s="1"/>
  <c r="AK198"/>
  <c r="AZ198" s="1"/>
  <c r="AL198"/>
  <c r="BA198" s="1"/>
  <c r="AM198"/>
  <c r="BB198" s="1"/>
  <c r="AN198"/>
  <c r="BC198" s="1"/>
  <c r="AO198"/>
  <c r="BD198" s="1"/>
  <c r="AP198"/>
  <c r="BE198" s="1"/>
  <c r="AQ198"/>
  <c r="BF198" s="1"/>
  <c r="AR198"/>
  <c r="BG198" s="1"/>
  <c r="AS198"/>
  <c r="BH198" s="1"/>
  <c r="AT198"/>
  <c r="BI198" s="1"/>
  <c r="AU198"/>
  <c r="BJ198" s="1"/>
  <c r="AV198"/>
  <c r="BK198" s="1"/>
  <c r="AI200"/>
  <c r="AX200" s="1"/>
  <c r="AJ200"/>
  <c r="AY200" s="1"/>
  <c r="AK200"/>
  <c r="AZ200" s="1"/>
  <c r="AL200"/>
  <c r="BA200" s="1"/>
  <c r="AM200"/>
  <c r="BB200" s="1"/>
  <c r="AN200"/>
  <c r="BC200" s="1"/>
  <c r="AO200"/>
  <c r="BD200" s="1"/>
  <c r="AP200"/>
  <c r="BE200" s="1"/>
  <c r="AQ200"/>
  <c r="BF200" s="1"/>
  <c r="AR200"/>
  <c r="BG200" s="1"/>
  <c r="AS200"/>
  <c r="BH200" s="1"/>
  <c r="AT200"/>
  <c r="BI200" s="1"/>
  <c r="AU200"/>
  <c r="BJ200" s="1"/>
  <c r="AV200"/>
  <c r="BK200" s="1"/>
  <c r="AI202"/>
  <c r="AX202" s="1"/>
  <c r="AJ202"/>
  <c r="AY202" s="1"/>
  <c r="AK202"/>
  <c r="AZ202" s="1"/>
  <c r="AL202"/>
  <c r="BA202" s="1"/>
  <c r="AM202"/>
  <c r="BB202" s="1"/>
  <c r="AN202"/>
  <c r="BC202" s="1"/>
  <c r="AO202"/>
  <c r="BD202" s="1"/>
  <c r="AP202"/>
  <c r="BE202" s="1"/>
  <c r="AQ202"/>
  <c r="BF202" s="1"/>
  <c r="AR202"/>
  <c r="BG202" s="1"/>
  <c r="AS202"/>
  <c r="BH202" s="1"/>
  <c r="AT202"/>
  <c r="BI202" s="1"/>
  <c r="AU202"/>
  <c r="BJ202" s="1"/>
  <c r="AV202"/>
  <c r="BK202" s="1"/>
  <c r="AI204"/>
  <c r="AX204" s="1"/>
  <c r="AJ204"/>
  <c r="AY204" s="1"/>
  <c r="AK204"/>
  <c r="AZ204" s="1"/>
  <c r="AL204"/>
  <c r="BA204" s="1"/>
  <c r="AM204"/>
  <c r="BB204" s="1"/>
  <c r="AN204"/>
  <c r="BC204" s="1"/>
  <c r="AO204"/>
  <c r="BD204" s="1"/>
  <c r="AP204"/>
  <c r="BE204" s="1"/>
  <c r="AQ204"/>
  <c r="BF204" s="1"/>
  <c r="AR204"/>
  <c r="BG204" s="1"/>
  <c r="AS204"/>
  <c r="BH204" s="1"/>
  <c r="AT204"/>
  <c r="BI204" s="1"/>
  <c r="AU204"/>
  <c r="BJ204" s="1"/>
  <c r="AV204"/>
  <c r="BK204" s="1"/>
  <c r="AI206"/>
  <c r="AX206" s="1"/>
  <c r="AJ206"/>
  <c r="AY206" s="1"/>
  <c r="AK206"/>
  <c r="AZ206" s="1"/>
  <c r="AL206"/>
  <c r="BA206" s="1"/>
  <c r="AM206"/>
  <c r="BB206" s="1"/>
  <c r="AN206"/>
  <c r="BC206" s="1"/>
  <c r="AO206"/>
  <c r="BD206" s="1"/>
  <c r="AP206"/>
  <c r="BE206" s="1"/>
  <c r="AQ206"/>
  <c r="BF206" s="1"/>
  <c r="AR206"/>
  <c r="BG206" s="1"/>
  <c r="AS206"/>
  <c r="BH206" s="1"/>
  <c r="AT206"/>
  <c r="BI206" s="1"/>
  <c r="AU206"/>
  <c r="BJ206" s="1"/>
  <c r="AV206"/>
  <c r="BK206" s="1"/>
  <c r="AI208"/>
  <c r="AX208" s="1"/>
  <c r="AJ208"/>
  <c r="AY208" s="1"/>
  <c r="AK208"/>
  <c r="AZ208" s="1"/>
  <c r="AL208"/>
  <c r="BA208" s="1"/>
  <c r="AM208"/>
  <c r="BB208" s="1"/>
  <c r="AN208"/>
  <c r="BC208" s="1"/>
  <c r="AO208"/>
  <c r="BD208" s="1"/>
  <c r="AP208"/>
  <c r="BE208" s="1"/>
  <c r="AQ208"/>
  <c r="BF208" s="1"/>
  <c r="AR208"/>
  <c r="BG208" s="1"/>
  <c r="AS208"/>
  <c r="BH208" s="1"/>
  <c r="AT208"/>
  <c r="BI208" s="1"/>
  <c r="AU208"/>
  <c r="BJ208" s="1"/>
  <c r="AV208"/>
  <c r="BK208" s="1"/>
  <c r="AI210"/>
  <c r="AX210" s="1"/>
  <c r="AJ210"/>
  <c r="AY210" s="1"/>
  <c r="AK210"/>
  <c r="AZ210" s="1"/>
  <c r="AL210"/>
  <c r="BA210" s="1"/>
  <c r="AM210"/>
  <c r="BB210" s="1"/>
  <c r="AN210"/>
  <c r="BC210" s="1"/>
  <c r="AO210"/>
  <c r="BD210" s="1"/>
  <c r="AP210"/>
  <c r="BE210" s="1"/>
  <c r="AQ210"/>
  <c r="BF210" s="1"/>
  <c r="AR210"/>
  <c r="BG210" s="1"/>
  <c r="AS210"/>
  <c r="BH210" s="1"/>
  <c r="AT210"/>
  <c r="BI210" s="1"/>
  <c r="AU210"/>
  <c r="BJ210" s="1"/>
  <c r="AV210"/>
  <c r="BK210" s="1"/>
  <c r="AI182"/>
  <c r="AX182" s="1"/>
  <c r="AJ182"/>
  <c r="AY182" s="1"/>
  <c r="AK182"/>
  <c r="AZ182" s="1"/>
  <c r="AL182"/>
  <c r="BA182" s="1"/>
  <c r="AM182"/>
  <c r="BB182" s="1"/>
  <c r="AN182"/>
  <c r="BC182" s="1"/>
  <c r="AO182"/>
  <c r="BD182" s="1"/>
  <c r="AP182"/>
  <c r="BE182" s="1"/>
  <c r="AQ182"/>
  <c r="BF182" s="1"/>
  <c r="AR182"/>
  <c r="BG182" s="1"/>
  <c r="AS182"/>
  <c r="BH182" s="1"/>
  <c r="AT182"/>
  <c r="BI182" s="1"/>
  <c r="AU182"/>
  <c r="BJ182" s="1"/>
  <c r="AV182"/>
  <c r="BK182" s="1"/>
  <c r="K13" i="18"/>
  <c r="K13" i="19"/>
  <c r="K13" i="20"/>
  <c r="K13" i="21"/>
  <c r="K13" i="22"/>
  <c r="G13" i="17"/>
  <c r="G13" i="18"/>
  <c r="G13" i="19"/>
  <c r="G13" i="20"/>
  <c r="G13" i="21"/>
  <c r="G13" i="22"/>
  <c r="G13" i="16"/>
  <c r="G13" i="9"/>
  <c r="G13" i="8"/>
  <c r="M15" i="20"/>
  <c r="M15" i="21"/>
  <c r="M15" i="22"/>
  <c r="I15" i="20"/>
  <c r="I15" i="22"/>
  <c r="I15" i="16"/>
  <c r="I15" i="17"/>
  <c r="I15" i="19"/>
  <c r="I15" i="18"/>
  <c r="I15" i="21"/>
  <c r="E15"/>
  <c r="E15" i="18"/>
  <c r="E15" i="22"/>
  <c r="E15" i="8"/>
  <c r="E15" i="9"/>
  <c r="E15" i="10"/>
  <c r="E15" i="16"/>
  <c r="E15" i="11"/>
  <c r="E15" i="17"/>
  <c r="E15" i="19"/>
  <c r="E15" i="20"/>
  <c r="B19" i="13"/>
  <c r="B19" i="17"/>
  <c r="B19" i="10"/>
  <c r="B19" i="12"/>
  <c r="B19" i="11"/>
  <c r="B19" i="8"/>
  <c r="B19" i="19"/>
  <c r="B19" i="21"/>
  <c r="B19" i="20"/>
  <c r="B19" i="18"/>
  <c r="B19" i="9"/>
  <c r="B19" i="16"/>
  <c r="B19" i="22"/>
  <c r="D246" i="1"/>
  <c r="D19" i="4" s="1"/>
  <c r="AL137" i="1"/>
  <c r="BA137" s="1"/>
  <c r="AP137"/>
  <c r="BE137" s="1"/>
  <c r="AT137"/>
  <c r="BI137" s="1"/>
  <c r="AI137"/>
  <c r="AX137" s="1"/>
  <c r="AJ137"/>
  <c r="AY137" s="1"/>
  <c r="AR137"/>
  <c r="BG137" s="1"/>
  <c r="AN137"/>
  <c r="BC137" s="1"/>
  <c r="AV137"/>
  <c r="BK137" s="1"/>
  <c r="AU137"/>
  <c r="BJ137" s="1"/>
  <c r="AS137"/>
  <c r="BH137" s="1"/>
  <c r="AQ137"/>
  <c r="BF137" s="1"/>
  <c r="AO137"/>
  <c r="BD137" s="1"/>
  <c r="AM137"/>
  <c r="BB137" s="1"/>
  <c r="AK137"/>
  <c r="AZ137" s="1"/>
  <c r="B23" i="13"/>
  <c r="B23" i="20"/>
  <c r="B23" i="18"/>
  <c r="B23" i="9"/>
  <c r="B23" i="16"/>
  <c r="B23" i="21"/>
  <c r="B23" i="22"/>
  <c r="B23" i="8"/>
  <c r="B23" i="17"/>
  <c r="B23" i="10"/>
  <c r="B23" i="12"/>
  <c r="B23" i="11"/>
  <c r="B23" i="19"/>
  <c r="B21" i="17"/>
  <c r="B21" i="19"/>
  <c r="B21" i="8"/>
  <c r="B21" i="11"/>
  <c r="B21" i="12"/>
  <c r="B21" i="10"/>
  <c r="B21" i="9"/>
  <c r="B21" i="20"/>
  <c r="B21" i="13"/>
  <c r="B21" i="22"/>
  <c r="B21" i="21"/>
  <c r="B21" i="16"/>
  <c r="B21" i="18"/>
  <c r="C248" i="1"/>
  <c r="C21" i="4" s="1"/>
  <c r="AI139" i="1"/>
  <c r="AX139" s="1"/>
  <c r="AJ139"/>
  <c r="AY139" s="1"/>
  <c r="AN139"/>
  <c r="BC139" s="1"/>
  <c r="AR139"/>
  <c r="BG139" s="1"/>
  <c r="AV139"/>
  <c r="BK139" s="1"/>
  <c r="AL139"/>
  <c r="BA139" s="1"/>
  <c r="AT139"/>
  <c r="BI139" s="1"/>
  <c r="AP139"/>
  <c r="BE139" s="1"/>
  <c r="AU139"/>
  <c r="BJ139" s="1"/>
  <c r="AS139"/>
  <c r="BH139" s="1"/>
  <c r="AQ139"/>
  <c r="BF139" s="1"/>
  <c r="AO139"/>
  <c r="BD139" s="1"/>
  <c r="AM139"/>
  <c r="BB139" s="1"/>
  <c r="AK139"/>
  <c r="AZ139" s="1"/>
  <c r="M24" i="20"/>
  <c r="M24" i="21"/>
  <c r="M24" i="22"/>
  <c r="AJ141" i="1"/>
  <c r="AY141" s="1"/>
  <c r="AL141"/>
  <c r="BA141" s="1"/>
  <c r="AN141"/>
  <c r="BC141" s="1"/>
  <c r="AP141"/>
  <c r="BE141" s="1"/>
  <c r="AR141"/>
  <c r="BG141" s="1"/>
  <c r="AT141"/>
  <c r="BI141" s="1"/>
  <c r="AV141"/>
  <c r="BK141" s="1"/>
  <c r="AI141"/>
  <c r="AX141" s="1"/>
  <c r="AK141"/>
  <c r="AZ141" s="1"/>
  <c r="AM141"/>
  <c r="BB141" s="1"/>
  <c r="AO141"/>
  <c r="BD141" s="1"/>
  <c r="AQ141"/>
  <c r="BF141" s="1"/>
  <c r="AS141"/>
  <c r="BH141" s="1"/>
  <c r="AU141"/>
  <c r="BJ141" s="1"/>
  <c r="I24" i="17"/>
  <c r="I26" i="18"/>
  <c r="I24" i="19"/>
  <c r="I24" i="21"/>
  <c r="I24" i="22"/>
  <c r="I24" i="20"/>
  <c r="I24" i="16"/>
  <c r="M25" i="20"/>
  <c r="M25" i="22"/>
  <c r="M25" i="21"/>
  <c r="E16" i="17"/>
  <c r="E16" i="18"/>
  <c r="E16" i="19"/>
  <c r="E16" i="20"/>
  <c r="E16" i="11"/>
  <c r="E16" i="21"/>
  <c r="E16" i="22"/>
  <c r="E16" i="16"/>
  <c r="E16" i="10"/>
  <c r="E16" i="9"/>
  <c r="E16" i="8"/>
  <c r="AI217" i="1"/>
  <c r="AX217" s="1"/>
  <c r="AJ217"/>
  <c r="AY217" s="1"/>
  <c r="AK217"/>
  <c r="AZ217" s="1"/>
  <c r="AL217"/>
  <c r="BA217" s="1"/>
  <c r="AM217"/>
  <c r="BB217" s="1"/>
  <c r="AN217"/>
  <c r="BC217" s="1"/>
  <c r="AO217"/>
  <c r="BD217" s="1"/>
  <c r="AP217"/>
  <c r="BE217" s="1"/>
  <c r="AQ217"/>
  <c r="BF217" s="1"/>
  <c r="AR217"/>
  <c r="BG217" s="1"/>
  <c r="AS217"/>
  <c r="BH217" s="1"/>
  <c r="AT217"/>
  <c r="BI217" s="1"/>
  <c r="AU217"/>
  <c r="BJ217" s="1"/>
  <c r="AV217"/>
  <c r="BK217" s="1"/>
  <c r="AI219"/>
  <c r="AX219" s="1"/>
  <c r="AJ219"/>
  <c r="AY219" s="1"/>
  <c r="AK219"/>
  <c r="AZ219" s="1"/>
  <c r="AL219"/>
  <c r="BA219" s="1"/>
  <c r="AM219"/>
  <c r="BB219" s="1"/>
  <c r="AN219"/>
  <c r="BC219" s="1"/>
  <c r="AO219"/>
  <c r="BD219" s="1"/>
  <c r="AP219"/>
  <c r="BE219" s="1"/>
  <c r="AQ219"/>
  <c r="BF219" s="1"/>
  <c r="AR219"/>
  <c r="BG219" s="1"/>
  <c r="AS219"/>
  <c r="BH219" s="1"/>
  <c r="AT219"/>
  <c r="BI219" s="1"/>
  <c r="AU219"/>
  <c r="BJ219" s="1"/>
  <c r="AV219"/>
  <c r="BK219" s="1"/>
  <c r="AI221"/>
  <c r="AX221" s="1"/>
  <c r="AJ221"/>
  <c r="AY221" s="1"/>
  <c r="AK221"/>
  <c r="AZ221" s="1"/>
  <c r="AL221"/>
  <c r="BA221" s="1"/>
  <c r="AM221"/>
  <c r="BB221" s="1"/>
  <c r="AN221"/>
  <c r="BC221" s="1"/>
  <c r="AO221"/>
  <c r="BD221" s="1"/>
  <c r="AP221"/>
  <c r="BE221" s="1"/>
  <c r="AQ221"/>
  <c r="BF221" s="1"/>
  <c r="AR221"/>
  <c r="BG221" s="1"/>
  <c r="AS221"/>
  <c r="BH221" s="1"/>
  <c r="AT221"/>
  <c r="BI221" s="1"/>
  <c r="AU221"/>
  <c r="BJ221" s="1"/>
  <c r="AV221"/>
  <c r="BK221" s="1"/>
  <c r="BL117"/>
  <c r="AO123"/>
  <c r="BD123" s="1"/>
  <c r="AK123"/>
  <c r="AZ123" s="1"/>
  <c r="AV123"/>
  <c r="BK123" s="1"/>
  <c r="AR123"/>
  <c r="BG123" s="1"/>
  <c r="AN123"/>
  <c r="BC123" s="1"/>
  <c r="AJ123"/>
  <c r="AY123" s="1"/>
  <c r="AU125"/>
  <c r="BJ125" s="1"/>
  <c r="AQ125"/>
  <c r="BF125" s="1"/>
  <c r="AM125"/>
  <c r="BB125" s="1"/>
  <c r="AI125"/>
  <c r="AX125" s="1"/>
  <c r="AV125"/>
  <c r="BK125" s="1"/>
  <c r="AR125"/>
  <c r="BG125" s="1"/>
  <c r="AN125"/>
  <c r="BC125" s="1"/>
  <c r="AP126"/>
  <c r="BE126" s="1"/>
  <c r="AU126"/>
  <c r="BJ126" s="1"/>
  <c r="AM126"/>
  <c r="BB126" s="1"/>
  <c r="AI126"/>
  <c r="AX126" s="1"/>
  <c r="AV126"/>
  <c r="BK126" s="1"/>
  <c r="AN126"/>
  <c r="BC126" s="1"/>
  <c r="C11" i="12"/>
  <c r="C11" i="8"/>
  <c r="C11" i="21"/>
  <c r="C11" i="16"/>
  <c r="C11" i="18"/>
  <c r="C11" i="11"/>
  <c r="AU129" i="1"/>
  <c r="BJ129" s="1"/>
  <c r="AN129"/>
  <c r="BC129" s="1"/>
  <c r="B238"/>
  <c r="B11" i="4" s="1"/>
  <c r="A12" i="18" s="1"/>
  <c r="AT129" i="1"/>
  <c r="BI129" s="1"/>
  <c r="AL129"/>
  <c r="BA129" s="1"/>
  <c r="AM129"/>
  <c r="BB129" s="1"/>
  <c r="AQ129"/>
  <c r="BF129" s="1"/>
  <c r="AM131"/>
  <c r="BB131" s="1"/>
  <c r="AQ131"/>
  <c r="BF131" s="1"/>
  <c r="AU131"/>
  <c r="BJ131" s="1"/>
  <c r="AS131"/>
  <c r="BH131" s="1"/>
  <c r="AP131"/>
  <c r="BE131" s="1"/>
  <c r="AL131"/>
  <c r="BA131" s="1"/>
  <c r="BL131" s="1"/>
  <c r="AI131"/>
  <c r="AX131" s="1"/>
  <c r="B13" i="18"/>
  <c r="B13" i="19"/>
  <c r="B13" i="9"/>
  <c r="B13" i="12"/>
  <c r="B13" i="17"/>
  <c r="C13" i="20"/>
  <c r="C13" i="9"/>
  <c r="C13" i="13"/>
  <c r="C13" i="12"/>
  <c r="C13" i="8"/>
  <c r="C13" i="21"/>
  <c r="AV128" i="1"/>
  <c r="BK128" s="1"/>
  <c r="AR128"/>
  <c r="BG128" s="1"/>
  <c r="AN128"/>
  <c r="BC128" s="1"/>
  <c r="AJ128"/>
  <c r="AY128" s="1"/>
  <c r="AU128"/>
  <c r="BJ128" s="1"/>
  <c r="AQ128"/>
  <c r="BF128" s="1"/>
  <c r="AM128"/>
  <c r="BB128" s="1"/>
  <c r="AK130"/>
  <c r="AZ130" s="1"/>
  <c r="AV130"/>
  <c r="BK130" s="1"/>
  <c r="AT130"/>
  <c r="BI130" s="1"/>
  <c r="AR130"/>
  <c r="BG130" s="1"/>
  <c r="AP130"/>
  <c r="BE130" s="1"/>
  <c r="AN130"/>
  <c r="BC130" s="1"/>
  <c r="AL130"/>
  <c r="BA130" s="1"/>
  <c r="E251"/>
  <c r="E24" i="4" s="1"/>
  <c r="B253" i="1"/>
  <c r="B26" i="4" s="1"/>
  <c r="B255" i="1"/>
  <c r="B28" i="4" s="1"/>
  <c r="B256" i="1"/>
  <c r="B29" i="4" s="1"/>
  <c r="B257" i="1"/>
  <c r="B30" i="4" s="1"/>
  <c r="B261" i="1"/>
  <c r="B34" i="4" s="1"/>
  <c r="B265" i="1"/>
  <c r="B38" i="4" s="1"/>
  <c r="B269" i="1"/>
  <c r="B42" i="4" s="1"/>
  <c r="B271" i="1"/>
  <c r="B44" i="4" s="1"/>
  <c r="B275" i="1"/>
  <c r="B48" i="4" s="1"/>
  <c r="B277" i="1"/>
  <c r="B50" i="4" s="1"/>
  <c r="B279" i="1"/>
  <c r="B52" i="4" s="1"/>
  <c r="B283" i="1"/>
  <c r="B56" i="4" s="1"/>
  <c r="B287" i="1"/>
  <c r="B60" i="4" s="1"/>
  <c r="B289" i="1"/>
  <c r="B62" i="4" s="1"/>
  <c r="B258" i="1"/>
  <c r="B31" i="4" s="1"/>
  <c r="B262" i="1"/>
  <c r="B35" i="4" s="1"/>
  <c r="B264" i="1"/>
  <c r="B37" i="4" s="1"/>
  <c r="B270" i="1"/>
  <c r="B43" i="4" s="1"/>
  <c r="B272" i="1"/>
  <c r="B45" i="4" s="1"/>
  <c r="B274" i="1"/>
  <c r="B47" i="4" s="1"/>
  <c r="B276" i="1"/>
  <c r="B49" i="4" s="1"/>
  <c r="B280" i="1"/>
  <c r="B53" i="4" s="1"/>
  <c r="B282" i="1"/>
  <c r="B55" i="4" s="1"/>
  <c r="B286" i="1"/>
  <c r="B59" i="4" s="1"/>
  <c r="B301" i="1"/>
  <c r="B74" i="4" s="1"/>
  <c r="B303" i="1"/>
  <c r="B76" i="4" s="1"/>
  <c r="B305" i="1"/>
  <c r="B78" i="4" s="1"/>
  <c r="B307" i="1"/>
  <c r="B80" i="4" s="1"/>
  <c r="B309" i="1"/>
  <c r="B82" i="4" s="1"/>
  <c r="B311" i="1"/>
  <c r="B84" i="4" s="1"/>
  <c r="B313" i="1"/>
  <c r="B86" i="4" s="1"/>
  <c r="B315" i="1"/>
  <c r="B88" i="4" s="1"/>
  <c r="B317" i="1"/>
  <c r="B90" i="4" s="1"/>
  <c r="B319" i="1"/>
  <c r="B92" i="4" s="1"/>
  <c r="B291" i="1"/>
  <c r="B64" i="4" s="1"/>
  <c r="AS142" i="1"/>
  <c r="BH142" s="1"/>
  <c r="AK142"/>
  <c r="AZ142" s="1"/>
  <c r="AR142"/>
  <c r="BG142" s="1"/>
  <c r="AJ142"/>
  <c r="AY142" s="1"/>
  <c r="AQ142"/>
  <c r="BF142" s="1"/>
  <c r="AI142"/>
  <c r="AX142" s="1"/>
  <c r="AP142"/>
  <c r="BE142" s="1"/>
  <c r="AL142"/>
  <c r="BA142" s="1"/>
  <c r="I13" i="16"/>
  <c r="I13" i="17"/>
  <c r="I13" i="19"/>
  <c r="I13" i="22"/>
  <c r="I13" i="18"/>
  <c r="I13" i="21"/>
  <c r="I13" i="20"/>
  <c r="G15"/>
  <c r="G15" i="21"/>
  <c r="G15" i="22"/>
  <c r="G15" i="9"/>
  <c r="G15" i="18"/>
  <c r="G15" i="8"/>
  <c r="G15" i="17"/>
  <c r="G15" i="19"/>
  <c r="G15" i="16"/>
  <c r="C243" i="1"/>
  <c r="C16" i="4" s="1"/>
  <c r="AJ134" i="1"/>
  <c r="AY134" s="1"/>
  <c r="AL134"/>
  <c r="BA134" s="1"/>
  <c r="AN134"/>
  <c r="BC134" s="1"/>
  <c r="AP134"/>
  <c r="BE134" s="1"/>
  <c r="AR134"/>
  <c r="BG134" s="1"/>
  <c r="AT134"/>
  <c r="BI134" s="1"/>
  <c r="AV134"/>
  <c r="BK134" s="1"/>
  <c r="AI134"/>
  <c r="AX134" s="1"/>
  <c r="AK134"/>
  <c r="AZ134" s="1"/>
  <c r="AM134"/>
  <c r="BB134" s="1"/>
  <c r="AO134"/>
  <c r="BD134" s="1"/>
  <c r="AQ134"/>
  <c r="BF134" s="1"/>
  <c r="AS134"/>
  <c r="BH134" s="1"/>
  <c r="AU134"/>
  <c r="BJ134" s="1"/>
  <c r="K14" i="21"/>
  <c r="K14" i="18"/>
  <c r="K14" i="20"/>
  <c r="K14" i="22"/>
  <c r="K14" i="19"/>
  <c r="C22" i="10"/>
  <c r="C22" i="9"/>
  <c r="C22" i="8"/>
  <c r="C22" i="11"/>
  <c r="C22" i="16"/>
  <c r="C22" i="17"/>
  <c r="C22" i="21"/>
  <c r="C22" i="18"/>
  <c r="C22" i="13"/>
  <c r="C22" i="19"/>
  <c r="C22" i="22"/>
  <c r="C22" i="20"/>
  <c r="C22" i="12"/>
  <c r="I25" i="17"/>
  <c r="I27" i="18"/>
  <c r="I25" i="19"/>
  <c r="I25" i="20"/>
  <c r="I25" i="21"/>
  <c r="I25" i="16"/>
  <c r="I25" i="22"/>
  <c r="I23" i="4"/>
  <c r="I333" i="1"/>
  <c r="N25" i="21"/>
  <c r="N25" i="22"/>
  <c r="J25" i="17"/>
  <c r="J27" i="18"/>
  <c r="J25" i="19"/>
  <c r="J25" i="22"/>
  <c r="J25" i="20"/>
  <c r="J25" i="21"/>
  <c r="K28" i="18"/>
  <c r="K26" i="19"/>
  <c r="K26" i="21"/>
  <c r="K26" i="22"/>
  <c r="K26" i="20"/>
  <c r="H26"/>
  <c r="H26" i="21"/>
  <c r="H26" i="22"/>
  <c r="H28" i="18"/>
  <c r="H26" i="8"/>
  <c r="H26" i="16"/>
  <c r="H26" i="17"/>
  <c r="H26" i="19"/>
  <c r="D26" i="21"/>
  <c r="D26" i="22"/>
  <c r="D26" i="12"/>
  <c r="D26" i="17"/>
  <c r="D26" i="20"/>
  <c r="D26" i="8"/>
  <c r="D26" i="9"/>
  <c r="D26" i="10"/>
  <c r="D28" i="18"/>
  <c r="D26" i="16"/>
  <c r="D26" i="11"/>
  <c r="D26" i="19"/>
  <c r="AJ143" i="1"/>
  <c r="AY143" s="1"/>
  <c r="AL143"/>
  <c r="BA143" s="1"/>
  <c r="AN143"/>
  <c r="BC143" s="1"/>
  <c r="AP143"/>
  <c r="BE143" s="1"/>
  <c r="AR143"/>
  <c r="BG143" s="1"/>
  <c r="AT143"/>
  <c r="BI143" s="1"/>
  <c r="AV143"/>
  <c r="BK143" s="1"/>
  <c r="AK143"/>
  <c r="AZ143" s="1"/>
  <c r="AO143"/>
  <c r="BD143" s="1"/>
  <c r="AS143"/>
  <c r="BH143" s="1"/>
  <c r="AI143"/>
  <c r="AX143" s="1"/>
  <c r="AM143"/>
  <c r="BB143" s="1"/>
  <c r="AQ143"/>
  <c r="BF143" s="1"/>
  <c r="AU143"/>
  <c r="BJ143" s="1"/>
  <c r="AJ145"/>
  <c r="AY145" s="1"/>
  <c r="AL145"/>
  <c r="BA145" s="1"/>
  <c r="AN145"/>
  <c r="BC145" s="1"/>
  <c r="AP145"/>
  <c r="BE145" s="1"/>
  <c r="AR145"/>
  <c r="BG145" s="1"/>
  <c r="AT145"/>
  <c r="BI145" s="1"/>
  <c r="AV145"/>
  <c r="BK145" s="1"/>
  <c r="AK145"/>
  <c r="AZ145" s="1"/>
  <c r="AO145"/>
  <c r="BD145" s="1"/>
  <c r="AS145"/>
  <c r="BH145" s="1"/>
  <c r="AI145"/>
  <c r="AX145" s="1"/>
  <c r="AM145"/>
  <c r="BB145" s="1"/>
  <c r="AQ145"/>
  <c r="BF145" s="1"/>
  <c r="AU145"/>
  <c r="BJ145" s="1"/>
  <c r="I27" i="17"/>
  <c r="I27" i="19"/>
  <c r="I29" i="18"/>
  <c r="I27" i="20"/>
  <c r="I27" i="21"/>
  <c r="I27" i="22"/>
  <c r="I27" i="16"/>
  <c r="L27" i="19"/>
  <c r="L27" i="20"/>
  <c r="L27" i="21"/>
  <c r="L27" i="22"/>
  <c r="G27" i="17"/>
  <c r="G29" i="18"/>
  <c r="G27" i="19"/>
  <c r="G27" i="20"/>
  <c r="G27" i="21"/>
  <c r="G27" i="22"/>
  <c r="G27" i="8"/>
  <c r="G27" i="9"/>
  <c r="G27" i="16"/>
  <c r="C27" i="17"/>
  <c r="C29" i="18"/>
  <c r="C27" i="19"/>
  <c r="C27" i="20"/>
  <c r="C27" i="22"/>
  <c r="C27" i="13"/>
  <c r="C27" i="21"/>
  <c r="C27" i="12"/>
  <c r="C27" i="11"/>
  <c r="C27" i="10"/>
  <c r="C27" i="9"/>
  <c r="C27" i="8"/>
  <c r="C27" i="16"/>
  <c r="AJ150" i="1"/>
  <c r="AY150" s="1"/>
  <c r="AL150"/>
  <c r="BA150" s="1"/>
  <c r="AN150"/>
  <c r="BC150" s="1"/>
  <c r="AP150"/>
  <c r="BE150" s="1"/>
  <c r="AR150"/>
  <c r="BG150" s="1"/>
  <c r="AT150"/>
  <c r="BI150" s="1"/>
  <c r="AV150"/>
  <c r="BK150" s="1"/>
  <c r="AI150"/>
  <c r="AX150" s="1"/>
  <c r="AM150"/>
  <c r="BB150" s="1"/>
  <c r="AQ150"/>
  <c r="BF150" s="1"/>
  <c r="AU150"/>
  <c r="BJ150" s="1"/>
  <c r="AK150"/>
  <c r="AZ150" s="1"/>
  <c r="AO150"/>
  <c r="BD150" s="1"/>
  <c r="AS150"/>
  <c r="BH150" s="1"/>
  <c r="AJ154"/>
  <c r="AY154" s="1"/>
  <c r="AL154"/>
  <c r="BA154" s="1"/>
  <c r="AN154"/>
  <c r="BC154" s="1"/>
  <c r="AP154"/>
  <c r="BE154" s="1"/>
  <c r="AR154"/>
  <c r="BG154" s="1"/>
  <c r="AT154"/>
  <c r="BI154" s="1"/>
  <c r="AV154"/>
  <c r="BK154" s="1"/>
  <c r="AI154"/>
  <c r="AX154" s="1"/>
  <c r="AM154"/>
  <c r="BB154" s="1"/>
  <c r="AQ154"/>
  <c r="BF154" s="1"/>
  <c r="AU154"/>
  <c r="BJ154" s="1"/>
  <c r="AK154"/>
  <c r="AZ154" s="1"/>
  <c r="AO154"/>
  <c r="BD154" s="1"/>
  <c r="AS154"/>
  <c r="BH154" s="1"/>
  <c r="AI158"/>
  <c r="AX158" s="1"/>
  <c r="AJ158"/>
  <c r="AY158" s="1"/>
  <c r="AK158"/>
  <c r="AZ158" s="1"/>
  <c r="AL158"/>
  <c r="BA158" s="1"/>
  <c r="AM158"/>
  <c r="BB158" s="1"/>
  <c r="AN158"/>
  <c r="BC158" s="1"/>
  <c r="AO158"/>
  <c r="BD158" s="1"/>
  <c r="AP158"/>
  <c r="BE158" s="1"/>
  <c r="AQ158"/>
  <c r="BF158" s="1"/>
  <c r="AR158"/>
  <c r="BG158" s="1"/>
  <c r="AS158"/>
  <c r="BH158" s="1"/>
  <c r="AT158"/>
  <c r="BI158" s="1"/>
  <c r="AU158"/>
  <c r="BJ158" s="1"/>
  <c r="AV158"/>
  <c r="BK158" s="1"/>
  <c r="AI164"/>
  <c r="AX164" s="1"/>
  <c r="AJ164"/>
  <c r="AY164" s="1"/>
  <c r="AK164"/>
  <c r="AZ164" s="1"/>
  <c r="AL164"/>
  <c r="BA164" s="1"/>
  <c r="AM164"/>
  <c r="BB164" s="1"/>
  <c r="AN164"/>
  <c r="BC164" s="1"/>
  <c r="AO164"/>
  <c r="BD164" s="1"/>
  <c r="AP164"/>
  <c r="BE164" s="1"/>
  <c r="AQ164"/>
  <c r="BF164" s="1"/>
  <c r="AR164"/>
  <c r="BG164" s="1"/>
  <c r="AS164"/>
  <c r="BH164" s="1"/>
  <c r="AT164"/>
  <c r="BI164" s="1"/>
  <c r="AU164"/>
  <c r="BJ164" s="1"/>
  <c r="AV164"/>
  <c r="BK164" s="1"/>
  <c r="AI172"/>
  <c r="AX172" s="1"/>
  <c r="AJ172"/>
  <c r="AY172" s="1"/>
  <c r="AK172"/>
  <c r="AZ172" s="1"/>
  <c r="AL172"/>
  <c r="BA172" s="1"/>
  <c r="AM172"/>
  <c r="BB172" s="1"/>
  <c r="AN172"/>
  <c r="BC172" s="1"/>
  <c r="AO172"/>
  <c r="BD172" s="1"/>
  <c r="AP172"/>
  <c r="BE172" s="1"/>
  <c r="AQ172"/>
  <c r="BF172" s="1"/>
  <c r="AR172"/>
  <c r="BG172" s="1"/>
  <c r="AS172"/>
  <c r="BH172" s="1"/>
  <c r="AT172"/>
  <c r="BI172" s="1"/>
  <c r="AU172"/>
  <c r="BJ172" s="1"/>
  <c r="AV172"/>
  <c r="BK172" s="1"/>
  <c r="AI176"/>
  <c r="AX176" s="1"/>
  <c r="AJ176"/>
  <c r="AY176" s="1"/>
  <c r="AK176"/>
  <c r="AZ176" s="1"/>
  <c r="AL176"/>
  <c r="BA176" s="1"/>
  <c r="AM176"/>
  <c r="BB176" s="1"/>
  <c r="AN176"/>
  <c r="BC176" s="1"/>
  <c r="AO176"/>
  <c r="BD176" s="1"/>
  <c r="AP176"/>
  <c r="BE176" s="1"/>
  <c r="AQ176"/>
  <c r="BF176" s="1"/>
  <c r="AR176"/>
  <c r="BG176" s="1"/>
  <c r="AS176"/>
  <c r="BH176" s="1"/>
  <c r="AT176"/>
  <c r="BI176" s="1"/>
  <c r="AU176"/>
  <c r="BJ176" s="1"/>
  <c r="AV176"/>
  <c r="BK176" s="1"/>
  <c r="AJ151"/>
  <c r="AY151" s="1"/>
  <c r="AL151"/>
  <c r="BA151" s="1"/>
  <c r="AN151"/>
  <c r="BC151" s="1"/>
  <c r="AP151"/>
  <c r="BE151" s="1"/>
  <c r="AR151"/>
  <c r="BG151" s="1"/>
  <c r="AT151"/>
  <c r="BI151" s="1"/>
  <c r="AV151"/>
  <c r="BK151" s="1"/>
  <c r="AK151"/>
  <c r="AZ151" s="1"/>
  <c r="AO151"/>
  <c r="BD151" s="1"/>
  <c r="AS151"/>
  <c r="BH151" s="1"/>
  <c r="AI151"/>
  <c r="AX151" s="1"/>
  <c r="AM151"/>
  <c r="BB151" s="1"/>
  <c r="AQ151"/>
  <c r="BF151" s="1"/>
  <c r="AU151"/>
  <c r="BJ151" s="1"/>
  <c r="AK157"/>
  <c r="AZ157" s="1"/>
  <c r="AL157"/>
  <c r="BA157" s="1"/>
  <c r="AM157"/>
  <c r="BB157" s="1"/>
  <c r="AN157"/>
  <c r="BC157" s="1"/>
  <c r="AO157"/>
  <c r="BD157" s="1"/>
  <c r="AP157"/>
  <c r="BE157" s="1"/>
  <c r="AQ157"/>
  <c r="BF157" s="1"/>
  <c r="AR157"/>
  <c r="BG157" s="1"/>
  <c r="AS157"/>
  <c r="BH157" s="1"/>
  <c r="AT157"/>
  <c r="BI157" s="1"/>
  <c r="AU157"/>
  <c r="BJ157" s="1"/>
  <c r="AV157"/>
  <c r="BK157" s="1"/>
  <c r="AJ157"/>
  <c r="AY157" s="1"/>
  <c r="AI157"/>
  <c r="AX157" s="1"/>
  <c r="AI159"/>
  <c r="AX159" s="1"/>
  <c r="AJ159"/>
  <c r="AY159" s="1"/>
  <c r="AK159"/>
  <c r="AZ159" s="1"/>
  <c r="AL159"/>
  <c r="BA159" s="1"/>
  <c r="AM159"/>
  <c r="BB159" s="1"/>
  <c r="AN159"/>
  <c r="BC159" s="1"/>
  <c r="AO159"/>
  <c r="BD159" s="1"/>
  <c r="AP159"/>
  <c r="BE159" s="1"/>
  <c r="AQ159"/>
  <c r="BF159" s="1"/>
  <c r="AR159"/>
  <c r="BG159" s="1"/>
  <c r="AS159"/>
  <c r="BH159" s="1"/>
  <c r="AT159"/>
  <c r="BI159" s="1"/>
  <c r="AU159"/>
  <c r="BJ159" s="1"/>
  <c r="AV159"/>
  <c r="BK159" s="1"/>
  <c r="AI169"/>
  <c r="AX169" s="1"/>
  <c r="AJ169"/>
  <c r="AY169" s="1"/>
  <c r="AK169"/>
  <c r="AZ169" s="1"/>
  <c r="AL169"/>
  <c r="BA169" s="1"/>
  <c r="AM169"/>
  <c r="BB169" s="1"/>
  <c r="AN169"/>
  <c r="BC169" s="1"/>
  <c r="AO169"/>
  <c r="BD169" s="1"/>
  <c r="AP169"/>
  <c r="BE169" s="1"/>
  <c r="AQ169"/>
  <c r="BF169" s="1"/>
  <c r="AR169"/>
  <c r="BG169" s="1"/>
  <c r="AS169"/>
  <c r="BH169" s="1"/>
  <c r="AT169"/>
  <c r="BI169" s="1"/>
  <c r="AU169"/>
  <c r="BJ169" s="1"/>
  <c r="AV169"/>
  <c r="BK169" s="1"/>
  <c r="AI175"/>
  <c r="AX175" s="1"/>
  <c r="AJ175"/>
  <c r="AY175" s="1"/>
  <c r="AK175"/>
  <c r="AZ175" s="1"/>
  <c r="AL175"/>
  <c r="BA175" s="1"/>
  <c r="AM175"/>
  <c r="BB175" s="1"/>
  <c r="AN175"/>
  <c r="BC175" s="1"/>
  <c r="AO175"/>
  <c r="BD175" s="1"/>
  <c r="AP175"/>
  <c r="BE175" s="1"/>
  <c r="AQ175"/>
  <c r="BF175" s="1"/>
  <c r="AR175"/>
  <c r="BG175" s="1"/>
  <c r="AS175"/>
  <c r="BH175" s="1"/>
  <c r="AT175"/>
  <c r="BI175" s="1"/>
  <c r="AU175"/>
  <c r="BJ175" s="1"/>
  <c r="AV175"/>
  <c r="BK175" s="1"/>
  <c r="AI179"/>
  <c r="AX179" s="1"/>
  <c r="AJ179"/>
  <c r="AY179" s="1"/>
  <c r="AK179"/>
  <c r="AZ179" s="1"/>
  <c r="AL179"/>
  <c r="BA179" s="1"/>
  <c r="AM179"/>
  <c r="BB179" s="1"/>
  <c r="AN179"/>
  <c r="BC179" s="1"/>
  <c r="AO179"/>
  <c r="BD179" s="1"/>
  <c r="AP179"/>
  <c r="BE179" s="1"/>
  <c r="AQ179"/>
  <c r="BF179" s="1"/>
  <c r="AR179"/>
  <c r="BG179" s="1"/>
  <c r="AS179"/>
  <c r="BH179" s="1"/>
  <c r="AT179"/>
  <c r="BI179" s="1"/>
  <c r="AU179"/>
  <c r="BJ179" s="1"/>
  <c r="AV179"/>
  <c r="BK179" s="1"/>
  <c r="AI181"/>
  <c r="AX181" s="1"/>
  <c r="AJ181"/>
  <c r="AY181" s="1"/>
  <c r="AK181"/>
  <c r="AZ181" s="1"/>
  <c r="AL181"/>
  <c r="BA181" s="1"/>
  <c r="AM181"/>
  <c r="BB181" s="1"/>
  <c r="AN181"/>
  <c r="BC181" s="1"/>
  <c r="AO181"/>
  <c r="BD181" s="1"/>
  <c r="AP181"/>
  <c r="BE181" s="1"/>
  <c r="AQ181"/>
  <c r="BF181" s="1"/>
  <c r="AR181"/>
  <c r="BG181" s="1"/>
  <c r="AS181"/>
  <c r="BH181" s="1"/>
  <c r="AT181"/>
  <c r="BI181" s="1"/>
  <c r="AU181"/>
  <c r="BJ181" s="1"/>
  <c r="AV181"/>
  <c r="BK181" s="1"/>
  <c r="AI183"/>
  <c r="AX183" s="1"/>
  <c r="AJ183"/>
  <c r="AY183" s="1"/>
  <c r="AK183"/>
  <c r="AZ183" s="1"/>
  <c r="AL183"/>
  <c r="BA183" s="1"/>
  <c r="AM183"/>
  <c r="BB183" s="1"/>
  <c r="AN183"/>
  <c r="BC183" s="1"/>
  <c r="AO183"/>
  <c r="BD183" s="1"/>
  <c r="AP183"/>
  <c r="BE183" s="1"/>
  <c r="AQ183"/>
  <c r="BF183" s="1"/>
  <c r="AR183"/>
  <c r="BG183" s="1"/>
  <c r="AS183"/>
  <c r="BH183" s="1"/>
  <c r="AT183"/>
  <c r="BI183" s="1"/>
  <c r="AU183"/>
  <c r="BJ183" s="1"/>
  <c r="AV183"/>
  <c r="BK183" s="1"/>
  <c r="AI186"/>
  <c r="AX186" s="1"/>
  <c r="AJ186"/>
  <c r="AY186" s="1"/>
  <c r="AK186"/>
  <c r="AZ186" s="1"/>
  <c r="AL186"/>
  <c r="BA186" s="1"/>
  <c r="AM186"/>
  <c r="BB186" s="1"/>
  <c r="AN186"/>
  <c r="BC186" s="1"/>
  <c r="AO186"/>
  <c r="BD186" s="1"/>
  <c r="AP186"/>
  <c r="BE186" s="1"/>
  <c r="AQ186"/>
  <c r="BF186" s="1"/>
  <c r="AR186"/>
  <c r="BG186" s="1"/>
  <c r="AS186"/>
  <c r="BH186" s="1"/>
  <c r="AT186"/>
  <c r="BI186" s="1"/>
  <c r="AU186"/>
  <c r="BJ186" s="1"/>
  <c r="AV186"/>
  <c r="BK186" s="1"/>
  <c r="AI188"/>
  <c r="AX188" s="1"/>
  <c r="AJ188"/>
  <c r="AY188" s="1"/>
  <c r="AK188"/>
  <c r="AZ188" s="1"/>
  <c r="AL188"/>
  <c r="BA188" s="1"/>
  <c r="AM188"/>
  <c r="BB188" s="1"/>
  <c r="AN188"/>
  <c r="BC188" s="1"/>
  <c r="AO188"/>
  <c r="BD188" s="1"/>
  <c r="AP188"/>
  <c r="BE188" s="1"/>
  <c r="AQ188"/>
  <c r="BF188" s="1"/>
  <c r="AR188"/>
  <c r="BG188" s="1"/>
  <c r="AS188"/>
  <c r="BH188" s="1"/>
  <c r="AT188"/>
  <c r="BI188" s="1"/>
  <c r="AU188"/>
  <c r="BJ188" s="1"/>
  <c r="AV188"/>
  <c r="BK188" s="1"/>
  <c r="AI190"/>
  <c r="AX190" s="1"/>
  <c r="AJ190"/>
  <c r="AY190" s="1"/>
  <c r="AK190"/>
  <c r="AZ190" s="1"/>
  <c r="AL190"/>
  <c r="BA190" s="1"/>
  <c r="AM190"/>
  <c r="BB190" s="1"/>
  <c r="AN190"/>
  <c r="BC190" s="1"/>
  <c r="AO190"/>
  <c r="BD190" s="1"/>
  <c r="AP190"/>
  <c r="BE190" s="1"/>
  <c r="AQ190"/>
  <c r="BF190" s="1"/>
  <c r="AR190"/>
  <c r="BG190" s="1"/>
  <c r="AS190"/>
  <c r="BH190" s="1"/>
  <c r="AT190"/>
  <c r="BI190" s="1"/>
  <c r="AU190"/>
  <c r="BJ190" s="1"/>
  <c r="AV190"/>
  <c r="BK190" s="1"/>
  <c r="AI184"/>
  <c r="AX184" s="1"/>
  <c r="AJ184"/>
  <c r="AY184" s="1"/>
  <c r="AK184"/>
  <c r="AZ184" s="1"/>
  <c r="AL184"/>
  <c r="BA184" s="1"/>
  <c r="AM184"/>
  <c r="BB184" s="1"/>
  <c r="AN184"/>
  <c r="BC184" s="1"/>
  <c r="AO184"/>
  <c r="BD184" s="1"/>
  <c r="AP184"/>
  <c r="BE184" s="1"/>
  <c r="AQ184"/>
  <c r="BF184" s="1"/>
  <c r="AR184"/>
  <c r="BG184" s="1"/>
  <c r="AS184"/>
  <c r="BH184" s="1"/>
  <c r="AT184"/>
  <c r="BI184" s="1"/>
  <c r="AU184"/>
  <c r="BJ184" s="1"/>
  <c r="AV184"/>
  <c r="BK184" s="1"/>
  <c r="AI185"/>
  <c r="AX185" s="1"/>
  <c r="AJ185"/>
  <c r="AY185" s="1"/>
  <c r="AK185"/>
  <c r="AZ185" s="1"/>
  <c r="AL185"/>
  <c r="BA185" s="1"/>
  <c r="AM185"/>
  <c r="BB185" s="1"/>
  <c r="AN185"/>
  <c r="BC185" s="1"/>
  <c r="AO185"/>
  <c r="BD185" s="1"/>
  <c r="AP185"/>
  <c r="BE185" s="1"/>
  <c r="AQ185"/>
  <c r="BF185" s="1"/>
  <c r="AR185"/>
  <c r="BG185" s="1"/>
  <c r="AS185"/>
  <c r="BH185" s="1"/>
  <c r="AT185"/>
  <c r="BI185" s="1"/>
  <c r="AU185"/>
  <c r="BJ185" s="1"/>
  <c r="AV185"/>
  <c r="BK185" s="1"/>
  <c r="AI187"/>
  <c r="AX187" s="1"/>
  <c r="AJ187"/>
  <c r="AY187" s="1"/>
  <c r="AK187"/>
  <c r="AZ187" s="1"/>
  <c r="AL187"/>
  <c r="BA187" s="1"/>
  <c r="AM187"/>
  <c r="BB187" s="1"/>
  <c r="AN187"/>
  <c r="BC187" s="1"/>
  <c r="AO187"/>
  <c r="BD187" s="1"/>
  <c r="AP187"/>
  <c r="BE187" s="1"/>
  <c r="AQ187"/>
  <c r="BF187" s="1"/>
  <c r="AR187"/>
  <c r="BG187" s="1"/>
  <c r="AS187"/>
  <c r="BH187" s="1"/>
  <c r="AT187"/>
  <c r="BI187" s="1"/>
  <c r="AU187"/>
  <c r="BJ187" s="1"/>
  <c r="AV187"/>
  <c r="BK187" s="1"/>
  <c r="AI189"/>
  <c r="AX189" s="1"/>
  <c r="AJ189"/>
  <c r="AY189" s="1"/>
  <c r="AK189"/>
  <c r="AZ189" s="1"/>
  <c r="AL189"/>
  <c r="BA189" s="1"/>
  <c r="AM189"/>
  <c r="BB189" s="1"/>
  <c r="AN189"/>
  <c r="BC189" s="1"/>
  <c r="AO189"/>
  <c r="BD189" s="1"/>
  <c r="AP189"/>
  <c r="BE189" s="1"/>
  <c r="AQ189"/>
  <c r="BF189" s="1"/>
  <c r="AR189"/>
  <c r="BG189" s="1"/>
  <c r="AS189"/>
  <c r="BH189" s="1"/>
  <c r="AT189"/>
  <c r="BI189" s="1"/>
  <c r="AU189"/>
  <c r="BJ189" s="1"/>
  <c r="AV189"/>
  <c r="BK189" s="1"/>
  <c r="AI191"/>
  <c r="AX191" s="1"/>
  <c r="AJ191"/>
  <c r="AY191" s="1"/>
  <c r="AK191"/>
  <c r="AZ191" s="1"/>
  <c r="AL191"/>
  <c r="BA191" s="1"/>
  <c r="AM191"/>
  <c r="BB191" s="1"/>
  <c r="AN191"/>
  <c r="BC191" s="1"/>
  <c r="AO191"/>
  <c r="BD191" s="1"/>
  <c r="AP191"/>
  <c r="BE191" s="1"/>
  <c r="AQ191"/>
  <c r="BF191" s="1"/>
  <c r="AR191"/>
  <c r="BG191" s="1"/>
  <c r="AS191"/>
  <c r="BH191" s="1"/>
  <c r="AT191"/>
  <c r="BI191" s="1"/>
  <c r="AU191"/>
  <c r="BJ191" s="1"/>
  <c r="AV191"/>
  <c r="BK191" s="1"/>
  <c r="AI193"/>
  <c r="AX193" s="1"/>
  <c r="AJ193"/>
  <c r="AY193" s="1"/>
  <c r="AK193"/>
  <c r="AZ193" s="1"/>
  <c r="AL193"/>
  <c r="BA193" s="1"/>
  <c r="AM193"/>
  <c r="BB193" s="1"/>
  <c r="AN193"/>
  <c r="BC193" s="1"/>
  <c r="AO193"/>
  <c r="BD193" s="1"/>
  <c r="AP193"/>
  <c r="BE193" s="1"/>
  <c r="AQ193"/>
  <c r="BF193" s="1"/>
  <c r="AR193"/>
  <c r="BG193" s="1"/>
  <c r="AS193"/>
  <c r="BH193" s="1"/>
  <c r="AT193"/>
  <c r="BI193" s="1"/>
  <c r="AU193"/>
  <c r="BJ193" s="1"/>
  <c r="AV193"/>
  <c r="BK193" s="1"/>
  <c r="AI195"/>
  <c r="AX195" s="1"/>
  <c r="AJ195"/>
  <c r="AY195" s="1"/>
  <c r="AK195"/>
  <c r="AZ195" s="1"/>
  <c r="AL195"/>
  <c r="BA195" s="1"/>
  <c r="AM195"/>
  <c r="BB195" s="1"/>
  <c r="AN195"/>
  <c r="BC195" s="1"/>
  <c r="AO195"/>
  <c r="BD195" s="1"/>
  <c r="AP195"/>
  <c r="BE195" s="1"/>
  <c r="AQ195"/>
  <c r="BF195" s="1"/>
  <c r="AR195"/>
  <c r="BG195" s="1"/>
  <c r="AS195"/>
  <c r="BH195" s="1"/>
  <c r="AT195"/>
  <c r="BI195" s="1"/>
  <c r="AU195"/>
  <c r="BJ195" s="1"/>
  <c r="AV195"/>
  <c r="BK195" s="1"/>
  <c r="AI197"/>
  <c r="AX197" s="1"/>
  <c r="AJ197"/>
  <c r="AY197" s="1"/>
  <c r="AK197"/>
  <c r="AZ197" s="1"/>
  <c r="AL197"/>
  <c r="BA197" s="1"/>
  <c r="AM197"/>
  <c r="BB197" s="1"/>
  <c r="AN197"/>
  <c r="BC197" s="1"/>
  <c r="AO197"/>
  <c r="BD197" s="1"/>
  <c r="AP197"/>
  <c r="BE197" s="1"/>
  <c r="AQ197"/>
  <c r="BF197" s="1"/>
  <c r="AR197"/>
  <c r="BG197" s="1"/>
  <c r="AS197"/>
  <c r="BH197" s="1"/>
  <c r="AT197"/>
  <c r="BI197" s="1"/>
  <c r="AU197"/>
  <c r="BJ197" s="1"/>
  <c r="AV197"/>
  <c r="BK197" s="1"/>
  <c r="AI199"/>
  <c r="AX199" s="1"/>
  <c r="AJ199"/>
  <c r="AY199" s="1"/>
  <c r="AK199"/>
  <c r="AZ199" s="1"/>
  <c r="AL199"/>
  <c r="BA199" s="1"/>
  <c r="AM199"/>
  <c r="BB199" s="1"/>
  <c r="AN199"/>
  <c r="BC199" s="1"/>
  <c r="AO199"/>
  <c r="BD199" s="1"/>
  <c r="AP199"/>
  <c r="BE199" s="1"/>
  <c r="AQ199"/>
  <c r="BF199" s="1"/>
  <c r="AR199"/>
  <c r="BG199" s="1"/>
  <c r="AS199"/>
  <c r="BH199" s="1"/>
  <c r="AT199"/>
  <c r="BI199" s="1"/>
  <c r="AU199"/>
  <c r="BJ199" s="1"/>
  <c r="AV199"/>
  <c r="BK199" s="1"/>
  <c r="AI201"/>
  <c r="AX201" s="1"/>
  <c r="AJ201"/>
  <c r="AY201" s="1"/>
  <c r="AK201"/>
  <c r="AZ201" s="1"/>
  <c r="AL201"/>
  <c r="BA201" s="1"/>
  <c r="AM201"/>
  <c r="BB201" s="1"/>
  <c r="AN201"/>
  <c r="BC201" s="1"/>
  <c r="AO201"/>
  <c r="BD201" s="1"/>
  <c r="AP201"/>
  <c r="BE201" s="1"/>
  <c r="AQ201"/>
  <c r="BF201" s="1"/>
  <c r="AR201"/>
  <c r="BG201" s="1"/>
  <c r="AS201"/>
  <c r="BH201" s="1"/>
  <c r="AT201"/>
  <c r="BI201" s="1"/>
  <c r="AU201"/>
  <c r="BJ201" s="1"/>
  <c r="AV201"/>
  <c r="BK201" s="1"/>
  <c r="I85" i="17"/>
  <c r="I85" i="19"/>
  <c r="I87" i="18"/>
  <c r="I85" i="22"/>
  <c r="I85" i="20"/>
  <c r="I85" i="21"/>
  <c r="I85" i="16"/>
  <c r="K87" i="18"/>
  <c r="K85" i="19"/>
  <c r="K85" i="20"/>
  <c r="K85" i="22"/>
  <c r="K85" i="21"/>
  <c r="M85" i="20"/>
  <c r="M85" i="22"/>
  <c r="M85" i="21"/>
  <c r="AI203" i="1"/>
  <c r="AX203" s="1"/>
  <c r="AJ203"/>
  <c r="AY203" s="1"/>
  <c r="AK203"/>
  <c r="AZ203" s="1"/>
  <c r="AL203"/>
  <c r="BA203" s="1"/>
  <c r="AM203"/>
  <c r="BB203" s="1"/>
  <c r="AN203"/>
  <c r="BC203" s="1"/>
  <c r="AO203"/>
  <c r="BD203" s="1"/>
  <c r="AP203"/>
  <c r="BE203" s="1"/>
  <c r="AQ203"/>
  <c r="BF203" s="1"/>
  <c r="AR203"/>
  <c r="BG203" s="1"/>
  <c r="AS203"/>
  <c r="BH203" s="1"/>
  <c r="AT203"/>
  <c r="BI203" s="1"/>
  <c r="AU203"/>
  <c r="BJ203" s="1"/>
  <c r="AV203"/>
  <c r="BK203" s="1"/>
  <c r="I87" i="17"/>
  <c r="I89" i="18"/>
  <c r="I87" i="19"/>
  <c r="I87" i="20"/>
  <c r="I87" i="21"/>
  <c r="I87" i="22"/>
  <c r="I87" i="16"/>
  <c r="K89" i="18"/>
  <c r="K87" i="19"/>
  <c r="K87" i="20"/>
  <c r="K87" i="21"/>
  <c r="K87" i="22"/>
  <c r="M87" i="20"/>
  <c r="M87" i="21"/>
  <c r="M87" i="22"/>
  <c r="AI205" i="1"/>
  <c r="AX205" s="1"/>
  <c r="AJ205"/>
  <c r="AY205" s="1"/>
  <c r="AK205"/>
  <c r="AZ205" s="1"/>
  <c r="AL205"/>
  <c r="BA205" s="1"/>
  <c r="AM205"/>
  <c r="BB205" s="1"/>
  <c r="AN205"/>
  <c r="BC205" s="1"/>
  <c r="AO205"/>
  <c r="BD205" s="1"/>
  <c r="AP205"/>
  <c r="BE205" s="1"/>
  <c r="AQ205"/>
  <c r="BF205" s="1"/>
  <c r="AR205"/>
  <c r="BG205" s="1"/>
  <c r="AS205"/>
  <c r="BH205" s="1"/>
  <c r="AT205"/>
  <c r="BI205" s="1"/>
  <c r="AU205"/>
  <c r="BJ205" s="1"/>
  <c r="AV205"/>
  <c r="BK205" s="1"/>
  <c r="I89" i="17"/>
  <c r="I89" i="19"/>
  <c r="I89" i="20"/>
  <c r="I91" i="18"/>
  <c r="I89" i="22"/>
  <c r="I89" i="21"/>
  <c r="I89" i="16"/>
  <c r="K91" i="18"/>
  <c r="K89" i="20"/>
  <c r="K89" i="19"/>
  <c r="K89" i="22"/>
  <c r="K89" i="21"/>
  <c r="M89" i="20"/>
  <c r="M89" i="22"/>
  <c r="M89" i="21"/>
  <c r="AI207" i="1"/>
  <c r="AX207" s="1"/>
  <c r="AJ207"/>
  <c r="AY207" s="1"/>
  <c r="AK207"/>
  <c r="AZ207" s="1"/>
  <c r="AL207"/>
  <c r="BA207" s="1"/>
  <c r="AM207"/>
  <c r="BB207" s="1"/>
  <c r="AN207"/>
  <c r="BC207" s="1"/>
  <c r="AO207"/>
  <c r="BD207" s="1"/>
  <c r="AP207"/>
  <c r="BE207" s="1"/>
  <c r="AQ207"/>
  <c r="BF207" s="1"/>
  <c r="AR207"/>
  <c r="BG207" s="1"/>
  <c r="AS207"/>
  <c r="BH207" s="1"/>
  <c r="AT207"/>
  <c r="BI207" s="1"/>
  <c r="AU207"/>
  <c r="BJ207" s="1"/>
  <c r="AV207"/>
  <c r="BK207" s="1"/>
  <c r="I91" i="17"/>
  <c r="I93" i="18"/>
  <c r="I91" i="19"/>
  <c r="I91" i="20"/>
  <c r="I91" i="21"/>
  <c r="I91" i="22"/>
  <c r="I91" i="16"/>
  <c r="K93" i="18"/>
  <c r="K91" i="19"/>
  <c r="K91" i="20"/>
  <c r="K91" i="21"/>
  <c r="K91" i="22"/>
  <c r="M91" i="20"/>
  <c r="M91" i="21"/>
  <c r="M91" i="22"/>
  <c r="AI209" i="1"/>
  <c r="AX209" s="1"/>
  <c r="AJ209"/>
  <c r="AY209" s="1"/>
  <c r="AK209"/>
  <c r="AZ209" s="1"/>
  <c r="AL209"/>
  <c r="BA209" s="1"/>
  <c r="AM209"/>
  <c r="BB209" s="1"/>
  <c r="AN209"/>
  <c r="BC209" s="1"/>
  <c r="AO209"/>
  <c r="BD209" s="1"/>
  <c r="AP209"/>
  <c r="BE209" s="1"/>
  <c r="AQ209"/>
  <c r="BF209" s="1"/>
  <c r="AR209"/>
  <c r="BG209" s="1"/>
  <c r="AS209"/>
  <c r="BH209" s="1"/>
  <c r="AT209"/>
  <c r="BI209" s="1"/>
  <c r="AU209"/>
  <c r="BJ209" s="1"/>
  <c r="AV209"/>
  <c r="BK209" s="1"/>
  <c r="I93" i="17"/>
  <c r="I95" i="18"/>
  <c r="I93" i="19"/>
  <c r="I93" i="20"/>
  <c r="I93" i="21"/>
  <c r="I93" i="22"/>
  <c r="I93" i="16"/>
  <c r="K95" i="18"/>
  <c r="K93" i="19"/>
  <c r="K93" i="21"/>
  <c r="K93" i="22"/>
  <c r="K93" i="20"/>
  <c r="M93"/>
  <c r="M93" i="21"/>
  <c r="M93" i="22"/>
  <c r="AI211" i="1"/>
  <c r="AX211" s="1"/>
  <c r="AJ211"/>
  <c r="AY211" s="1"/>
  <c r="AK211"/>
  <c r="AZ211" s="1"/>
  <c r="AL211"/>
  <c r="BA211" s="1"/>
  <c r="AM211"/>
  <c r="BB211" s="1"/>
  <c r="AN211"/>
  <c r="BC211" s="1"/>
  <c r="AO211"/>
  <c r="BD211" s="1"/>
  <c r="AP211"/>
  <c r="BE211" s="1"/>
  <c r="AQ211"/>
  <c r="BF211" s="1"/>
  <c r="AR211"/>
  <c r="BG211" s="1"/>
  <c r="AS211"/>
  <c r="BH211" s="1"/>
  <c r="AT211"/>
  <c r="BI211" s="1"/>
  <c r="AU211"/>
  <c r="BJ211" s="1"/>
  <c r="AV211"/>
  <c r="BK211" s="1"/>
  <c r="I95" i="17"/>
  <c r="I97" i="18"/>
  <c r="I95" i="19"/>
  <c r="I95" i="20"/>
  <c r="I95" i="21"/>
  <c r="I95" i="22"/>
  <c r="I95" i="16"/>
  <c r="K97" i="18"/>
  <c r="K95" i="19"/>
  <c r="K95" i="21"/>
  <c r="K95" i="20"/>
  <c r="K95" i="22"/>
  <c r="M95" i="20"/>
  <c r="M95" i="21"/>
  <c r="M95" i="22"/>
  <c r="AI213" i="1"/>
  <c r="AX213" s="1"/>
  <c r="AJ213"/>
  <c r="AY213" s="1"/>
  <c r="AK213"/>
  <c r="AZ213" s="1"/>
  <c r="AL213"/>
  <c r="BA213" s="1"/>
  <c r="AM213"/>
  <c r="BB213" s="1"/>
  <c r="AN213"/>
  <c r="BC213" s="1"/>
  <c r="AO213"/>
  <c r="BD213" s="1"/>
  <c r="AP213"/>
  <c r="BE213" s="1"/>
  <c r="AQ213"/>
  <c r="BF213" s="1"/>
  <c r="AR213"/>
  <c r="BG213" s="1"/>
  <c r="AS213"/>
  <c r="BH213" s="1"/>
  <c r="AT213"/>
  <c r="BI213" s="1"/>
  <c r="AU213"/>
  <c r="BJ213" s="1"/>
  <c r="AV213"/>
  <c r="BK213" s="1"/>
  <c r="I97" i="17"/>
  <c r="I99" i="18"/>
  <c r="I97" i="20"/>
  <c r="I97" i="19"/>
  <c r="I106" i="20"/>
  <c r="I97" i="21"/>
  <c r="I97" i="22"/>
  <c r="I97" i="16"/>
  <c r="K99" i="18"/>
  <c r="K97" i="19"/>
  <c r="K97" i="20"/>
  <c r="K106"/>
  <c r="K97" i="21"/>
  <c r="K97" i="22"/>
  <c r="M97" i="20"/>
  <c r="M97" i="21"/>
  <c r="M97" i="22"/>
  <c r="AI215" i="1"/>
  <c r="AX215" s="1"/>
  <c r="AJ215"/>
  <c r="AY215" s="1"/>
  <c r="AK215"/>
  <c r="AZ215" s="1"/>
  <c r="AL215"/>
  <c r="BA215" s="1"/>
  <c r="AM215"/>
  <c r="BB215" s="1"/>
  <c r="AN215"/>
  <c r="BC215" s="1"/>
  <c r="AO215"/>
  <c r="BD215" s="1"/>
  <c r="AP215"/>
  <c r="BE215" s="1"/>
  <c r="AQ215"/>
  <c r="BF215" s="1"/>
  <c r="AR215"/>
  <c r="BG215" s="1"/>
  <c r="AS215"/>
  <c r="BH215" s="1"/>
  <c r="AT215"/>
  <c r="BI215" s="1"/>
  <c r="AU215"/>
  <c r="BJ215" s="1"/>
  <c r="AV215"/>
  <c r="BK215" s="1"/>
  <c r="B25" i="13"/>
  <c r="B25" i="21"/>
  <c r="B25" i="12"/>
  <c r="B25" i="8"/>
  <c r="B25" i="17"/>
  <c r="B27" i="18"/>
  <c r="B25" i="10"/>
  <c r="C98" i="17"/>
  <c r="C100" i="18"/>
  <c r="C98" i="19"/>
  <c r="C98" i="20"/>
  <c r="C108"/>
  <c r="C98" i="21"/>
  <c r="C98" i="11"/>
  <c r="C98" i="22"/>
  <c r="C98" i="13"/>
  <c r="C98" i="12"/>
  <c r="C98" i="10"/>
  <c r="C98" i="9"/>
  <c r="C98" i="8"/>
  <c r="C98" i="16"/>
  <c r="E98" i="17"/>
  <c r="E100" i="18"/>
  <c r="E98" i="19"/>
  <c r="E108" i="20"/>
  <c r="E98" i="21"/>
  <c r="E98" i="11"/>
  <c r="E98" i="20"/>
  <c r="E98" i="22"/>
  <c r="E98" i="10"/>
  <c r="E98" i="9"/>
  <c r="E98" i="8"/>
  <c r="E98" i="16"/>
  <c r="G98" i="17"/>
  <c r="G100" i="18"/>
  <c r="G98" i="19"/>
  <c r="G98" i="20"/>
  <c r="G108"/>
  <c r="G98" i="21"/>
  <c r="G98" i="22"/>
  <c r="G98" i="9"/>
  <c r="G98" i="8"/>
  <c r="G98" i="16"/>
  <c r="J98" i="17"/>
  <c r="J100" i="18"/>
  <c r="J98" i="19"/>
  <c r="J98" i="20"/>
  <c r="J98" i="22"/>
  <c r="J108" i="20"/>
  <c r="J98" i="21"/>
  <c r="L98" i="19"/>
  <c r="M108" i="20"/>
  <c r="L98"/>
  <c r="L98" i="21"/>
  <c r="L98" i="22"/>
  <c r="N98" i="21"/>
  <c r="N98" i="22"/>
  <c r="H99" i="17"/>
  <c r="H101" i="18"/>
  <c r="H99" i="19"/>
  <c r="H99" i="20"/>
  <c r="H109"/>
  <c r="H99" i="21"/>
  <c r="H99" i="22"/>
  <c r="H99" i="8"/>
  <c r="H99" i="16"/>
  <c r="B99" i="13"/>
  <c r="B101" i="18"/>
  <c r="B99" i="19"/>
  <c r="B109" i="20"/>
  <c r="B99" i="12"/>
  <c r="B99" i="20"/>
  <c r="B99" i="21"/>
  <c r="B99" i="22"/>
  <c r="B99" i="11"/>
  <c r="B99" i="9"/>
  <c r="B99" i="8"/>
  <c r="B99" i="16"/>
  <c r="B99" i="10"/>
  <c r="B99" i="17"/>
  <c r="D99"/>
  <c r="D101" i="18"/>
  <c r="D99" i="19"/>
  <c r="D99" i="20"/>
  <c r="D109"/>
  <c r="D99" i="12"/>
  <c r="D99" i="21"/>
  <c r="D99" i="22"/>
  <c r="D99" i="11"/>
  <c r="D99" i="9"/>
  <c r="D99" i="8"/>
  <c r="D99" i="16"/>
  <c r="D99" i="10"/>
  <c r="F99" i="17"/>
  <c r="F101" i="18"/>
  <c r="F99" i="19"/>
  <c r="F109" i="20"/>
  <c r="F99"/>
  <c r="F99" i="21"/>
  <c r="F99" i="22"/>
  <c r="F99" i="9"/>
  <c r="F99" i="8"/>
  <c r="F99" i="16"/>
  <c r="F99" i="10"/>
  <c r="A100" i="17"/>
  <c r="A100" i="19"/>
  <c r="A102" i="18"/>
  <c r="A100" i="21"/>
  <c r="A100" i="11"/>
  <c r="A100" i="20"/>
  <c r="A110"/>
  <c r="A100" i="22"/>
  <c r="A100" i="10"/>
  <c r="A100" i="13"/>
  <c r="A100" i="12"/>
  <c r="A100" i="9"/>
  <c r="A100" i="8"/>
  <c r="A100" i="16"/>
  <c r="C100" i="17"/>
  <c r="C100" i="19"/>
  <c r="C102" i="18"/>
  <c r="C100" i="20"/>
  <c r="C100" i="21"/>
  <c r="C100" i="11"/>
  <c r="C110" i="20"/>
  <c r="C100" i="22"/>
  <c r="C100" i="10"/>
  <c r="C100" i="13"/>
  <c r="C100" i="12"/>
  <c r="C100" i="9"/>
  <c r="C100" i="8"/>
  <c r="C100" i="16"/>
  <c r="E100" i="17"/>
  <c r="E100" i="19"/>
  <c r="E102" i="18"/>
  <c r="E100" i="21"/>
  <c r="E100" i="11"/>
  <c r="E100" i="20"/>
  <c r="E110"/>
  <c r="E100" i="22"/>
  <c r="E100" i="10"/>
  <c r="E100" i="9"/>
  <c r="E100" i="8"/>
  <c r="E100" i="16"/>
  <c r="G100" i="17"/>
  <c r="G100" i="19"/>
  <c r="G102" i="18"/>
  <c r="G100" i="20"/>
  <c r="G100" i="21"/>
  <c r="G110" i="20"/>
  <c r="G100" i="22"/>
  <c r="G100" i="9"/>
  <c r="G100" i="8"/>
  <c r="G100" i="16"/>
  <c r="J100" i="17"/>
  <c r="J102" i="18"/>
  <c r="J100" i="20"/>
  <c r="J100" i="19"/>
  <c r="J110" i="20"/>
  <c r="J100" i="22"/>
  <c r="J100" i="21"/>
  <c r="L100" i="22"/>
  <c r="L100" i="20"/>
  <c r="L100" i="21"/>
  <c r="M110" i="20"/>
  <c r="L100" i="19"/>
  <c r="N100" i="21"/>
  <c r="N100" i="22"/>
  <c r="H101" i="17"/>
  <c r="H101" i="19"/>
  <c r="H101" i="20"/>
  <c r="H103" i="18"/>
  <c r="H112" i="20"/>
  <c r="H101" i="21"/>
  <c r="H101" i="22"/>
  <c r="H101" i="8"/>
  <c r="H101" i="16"/>
  <c r="B101" i="13"/>
  <c r="B103" i="18"/>
  <c r="B101" i="20"/>
  <c r="B101" i="19"/>
  <c r="B112" i="20"/>
  <c r="B101" i="21"/>
  <c r="B101" i="22"/>
  <c r="B101" i="12"/>
  <c r="B101" i="9"/>
  <c r="B101" i="8"/>
  <c r="B101" i="16"/>
  <c r="B101" i="11"/>
  <c r="B101" i="10"/>
  <c r="B101" i="17"/>
  <c r="D101"/>
  <c r="D101" i="19"/>
  <c r="D101" i="20"/>
  <c r="D103" i="18"/>
  <c r="D112" i="20"/>
  <c r="D101" i="21"/>
  <c r="D101" i="22"/>
  <c r="D101" i="12"/>
  <c r="D101" i="9"/>
  <c r="D101" i="8"/>
  <c r="D101" i="16"/>
  <c r="D101" i="11"/>
  <c r="D101" i="10"/>
  <c r="F101" i="17"/>
  <c r="F103" i="18"/>
  <c r="F101" i="20"/>
  <c r="F101" i="19"/>
  <c r="F112" i="20"/>
  <c r="F101" i="21"/>
  <c r="F101" i="22"/>
  <c r="F101" i="9"/>
  <c r="F101" i="8"/>
  <c r="F101" i="16"/>
  <c r="F101" i="10"/>
  <c r="A102" i="17"/>
  <c r="A102" i="19"/>
  <c r="A102" i="20"/>
  <c r="A104" i="18"/>
  <c r="A102" i="11"/>
  <c r="A113" i="20"/>
  <c r="A102" i="21"/>
  <c r="A102" i="22"/>
  <c r="A102" i="13"/>
  <c r="A102" i="12"/>
  <c r="A102" i="10"/>
  <c r="A102" i="9"/>
  <c r="A102" i="8"/>
  <c r="A102" i="16"/>
  <c r="C102" i="17"/>
  <c r="C102" i="19"/>
  <c r="C104" i="18"/>
  <c r="C102" i="20"/>
  <c r="C102" i="11"/>
  <c r="C113" i="20"/>
  <c r="C102" i="21"/>
  <c r="C102" i="22"/>
  <c r="C102" i="13"/>
  <c r="C102" i="12"/>
  <c r="C102" i="10"/>
  <c r="C102" i="9"/>
  <c r="C102" i="8"/>
  <c r="C102" i="16"/>
  <c r="E102" i="17"/>
  <c r="E102" i="19"/>
  <c r="E102" i="20"/>
  <c r="E104" i="18"/>
  <c r="E102" i="11"/>
  <c r="E113" i="20"/>
  <c r="E102" i="21"/>
  <c r="E102" i="22"/>
  <c r="E102" i="10"/>
  <c r="E102" i="9"/>
  <c r="E102" i="8"/>
  <c r="E102" i="16"/>
  <c r="G102" i="17"/>
  <c r="G102" i="19"/>
  <c r="G104" i="18"/>
  <c r="G102" i="20"/>
  <c r="G113"/>
  <c r="G102" i="21"/>
  <c r="G102" i="22"/>
  <c r="G102" i="9"/>
  <c r="G102" i="8"/>
  <c r="G102" i="16"/>
  <c r="J102" i="17"/>
  <c r="J104" i="18"/>
  <c r="J102" i="19"/>
  <c r="J102" i="20"/>
  <c r="J113"/>
  <c r="J102" i="21"/>
  <c r="J102" i="22"/>
  <c r="L102" i="19"/>
  <c r="M113" i="20"/>
  <c r="L102" i="22"/>
  <c r="L102" i="20"/>
  <c r="L102" i="21"/>
  <c r="N102"/>
  <c r="N102" i="22"/>
  <c r="H103" i="17"/>
  <c r="H103" i="19"/>
  <c r="H105" i="18"/>
  <c r="H103" i="20"/>
  <c r="H103" i="21"/>
  <c r="H115" i="20"/>
  <c r="H103" i="22"/>
  <c r="H103" i="8"/>
  <c r="H103" i="16"/>
  <c r="B103" i="13"/>
  <c r="B103" i="19"/>
  <c r="B103" i="20"/>
  <c r="B105" i="18"/>
  <c r="B103" i="21"/>
  <c r="B103" i="12"/>
  <c r="B115" i="20"/>
  <c r="B103" i="22"/>
  <c r="B103" i="11"/>
  <c r="B103" i="9"/>
  <c r="B103" i="8"/>
  <c r="B103" i="16"/>
  <c r="B103" i="10"/>
  <c r="B103" i="17"/>
  <c r="D103"/>
  <c r="D103" i="19"/>
  <c r="D105" i="18"/>
  <c r="D103" i="20"/>
  <c r="D103" i="21"/>
  <c r="D103" i="12"/>
  <c r="D115" i="20"/>
  <c r="D103" i="22"/>
  <c r="D103" i="11"/>
  <c r="D103" i="9"/>
  <c r="D103" i="8"/>
  <c r="D103" i="16"/>
  <c r="D103" i="10"/>
  <c r="F103" i="17"/>
  <c r="F103" i="19"/>
  <c r="F103" i="20"/>
  <c r="F105" i="18"/>
  <c r="F103" i="21"/>
  <c r="F115" i="20"/>
  <c r="F103" i="22"/>
  <c r="F103" i="9"/>
  <c r="F103" i="8"/>
  <c r="F103" i="16"/>
  <c r="F103" i="10"/>
  <c r="A104" i="17"/>
  <c r="A104" i="19"/>
  <c r="A106" i="18"/>
  <c r="A133" i="21"/>
  <c r="A104" i="11"/>
  <c r="A104" i="20"/>
  <c r="A118"/>
  <c r="A104" i="21"/>
  <c r="A104" i="22"/>
  <c r="A104" i="10"/>
  <c r="A104" i="13"/>
  <c r="A104" i="12"/>
  <c r="A104" i="9"/>
  <c r="A104" i="8"/>
  <c r="A104" i="16"/>
  <c r="C104" i="17"/>
  <c r="C104" i="19"/>
  <c r="C106" i="18"/>
  <c r="C104" i="20"/>
  <c r="C133" i="21"/>
  <c r="C104" i="11"/>
  <c r="C118" i="20"/>
  <c r="C104" i="21"/>
  <c r="C104" i="22"/>
  <c r="C104" i="10"/>
  <c r="C104" i="13"/>
  <c r="C104" i="12"/>
  <c r="C104" i="9"/>
  <c r="C104" i="8"/>
  <c r="C104" i="16"/>
  <c r="E104" i="17"/>
  <c r="E104" i="19"/>
  <c r="E106" i="18"/>
  <c r="E133" i="21"/>
  <c r="E104" i="11"/>
  <c r="E104" i="20"/>
  <c r="E118"/>
  <c r="E104" i="21"/>
  <c r="E104" i="22"/>
  <c r="E104" i="10"/>
  <c r="E104" i="9"/>
  <c r="E104" i="8"/>
  <c r="E104" i="16"/>
  <c r="G104" i="17"/>
  <c r="G104" i="19"/>
  <c r="G106" i="18"/>
  <c r="G104" i="20"/>
  <c r="G133" i="21"/>
  <c r="G118" i="20"/>
  <c r="G104" i="21"/>
  <c r="G104" i="22"/>
  <c r="G104" i="9"/>
  <c r="G104" i="8"/>
  <c r="G104" i="16"/>
  <c r="J104" i="17"/>
  <c r="J106" i="18"/>
  <c r="J104" i="19"/>
  <c r="J104" i="20"/>
  <c r="J118"/>
  <c r="J104" i="21"/>
  <c r="J104" i="22"/>
  <c r="J133" i="21"/>
  <c r="L104" i="22"/>
  <c r="L104" i="19"/>
  <c r="M118" i="20"/>
  <c r="N133" i="21"/>
  <c r="L104" i="20"/>
  <c r="L104" i="21"/>
  <c r="N104"/>
  <c r="N104" i="22"/>
  <c r="H105" i="17"/>
  <c r="H105" i="19"/>
  <c r="H107" i="18"/>
  <c r="H105" i="20"/>
  <c r="H105" i="21"/>
  <c r="H105" i="22"/>
  <c r="H119" i="20"/>
  <c r="H134" i="21"/>
  <c r="H105" i="8"/>
  <c r="H105" i="16"/>
  <c r="B105" i="13"/>
  <c r="B105" i="19"/>
  <c r="B107" i="18"/>
  <c r="B105" i="21"/>
  <c r="B105" i="22"/>
  <c r="B105" i="12"/>
  <c r="B105" i="20"/>
  <c r="B119"/>
  <c r="B134" i="21"/>
  <c r="B105" i="9"/>
  <c r="B105" i="8"/>
  <c r="B105" i="16"/>
  <c r="B105" i="11"/>
  <c r="B105" i="10"/>
  <c r="B105" i="17"/>
  <c r="D105"/>
  <c r="D105" i="19"/>
  <c r="D107" i="18"/>
  <c r="D105" i="20"/>
  <c r="D105" i="21"/>
  <c r="D105" i="22"/>
  <c r="D105" i="12"/>
  <c r="D119" i="20"/>
  <c r="D134" i="21"/>
  <c r="D105" i="9"/>
  <c r="D105" i="8"/>
  <c r="D105" i="16"/>
  <c r="D105" i="11"/>
  <c r="D105" i="10"/>
  <c r="F105" i="17"/>
  <c r="F105" i="19"/>
  <c r="F107" i="18"/>
  <c r="F105" i="21"/>
  <c r="F105" i="22"/>
  <c r="F105" i="20"/>
  <c r="F119"/>
  <c r="F134" i="21"/>
  <c r="F105" i="9"/>
  <c r="F105" i="8"/>
  <c r="F105" i="16"/>
  <c r="F105" i="10"/>
  <c r="AI212" i="1"/>
  <c r="AX212" s="1"/>
  <c r="AJ212"/>
  <c r="AY212" s="1"/>
  <c r="AK212"/>
  <c r="AZ212" s="1"/>
  <c r="AL212"/>
  <c r="BA212" s="1"/>
  <c r="AM212"/>
  <c r="BB212" s="1"/>
  <c r="AN212"/>
  <c r="BC212" s="1"/>
  <c r="AO212"/>
  <c r="BD212" s="1"/>
  <c r="AP212"/>
  <c r="BE212" s="1"/>
  <c r="AQ212"/>
  <c r="BF212" s="1"/>
  <c r="AR212"/>
  <c r="BG212" s="1"/>
  <c r="AS212"/>
  <c r="BH212" s="1"/>
  <c r="AT212"/>
  <c r="BI212" s="1"/>
  <c r="AU212"/>
  <c r="BJ212" s="1"/>
  <c r="AV212"/>
  <c r="BK212" s="1"/>
  <c r="AI214"/>
  <c r="AX214" s="1"/>
  <c r="AJ214"/>
  <c r="AY214" s="1"/>
  <c r="AK214"/>
  <c r="AZ214" s="1"/>
  <c r="AL214"/>
  <c r="BA214" s="1"/>
  <c r="AM214"/>
  <c r="BB214" s="1"/>
  <c r="AN214"/>
  <c r="BC214" s="1"/>
  <c r="AO214"/>
  <c r="BD214" s="1"/>
  <c r="AP214"/>
  <c r="BE214" s="1"/>
  <c r="AQ214"/>
  <c r="BF214" s="1"/>
  <c r="AR214"/>
  <c r="BG214" s="1"/>
  <c r="AS214"/>
  <c r="BH214" s="1"/>
  <c r="AT214"/>
  <c r="BI214" s="1"/>
  <c r="AU214"/>
  <c r="BJ214" s="1"/>
  <c r="AV214"/>
  <c r="BK214" s="1"/>
  <c r="AI216"/>
  <c r="AX216" s="1"/>
  <c r="AJ216"/>
  <c r="AY216" s="1"/>
  <c r="AK216"/>
  <c r="AZ216" s="1"/>
  <c r="AL216"/>
  <c r="BA216" s="1"/>
  <c r="AM216"/>
  <c r="BB216" s="1"/>
  <c r="AN216"/>
  <c r="BC216" s="1"/>
  <c r="AO216"/>
  <c r="BD216" s="1"/>
  <c r="AP216"/>
  <c r="BE216" s="1"/>
  <c r="AQ216"/>
  <c r="BF216" s="1"/>
  <c r="AR216"/>
  <c r="BG216" s="1"/>
  <c r="AS216"/>
  <c r="BH216" s="1"/>
  <c r="AT216"/>
  <c r="BI216" s="1"/>
  <c r="AU216"/>
  <c r="BJ216" s="1"/>
  <c r="AV216"/>
  <c r="BK216" s="1"/>
  <c r="AI218"/>
  <c r="AX218" s="1"/>
  <c r="AJ218"/>
  <c r="AY218" s="1"/>
  <c r="AK218"/>
  <c r="AZ218" s="1"/>
  <c r="AL218"/>
  <c r="BA218" s="1"/>
  <c r="AM218"/>
  <c r="BB218" s="1"/>
  <c r="AN218"/>
  <c r="BC218" s="1"/>
  <c r="AO218"/>
  <c r="BD218" s="1"/>
  <c r="AP218"/>
  <c r="BE218" s="1"/>
  <c r="AQ218"/>
  <c r="BF218" s="1"/>
  <c r="AR218"/>
  <c r="BG218" s="1"/>
  <c r="AS218"/>
  <c r="BH218" s="1"/>
  <c r="AT218"/>
  <c r="BI218" s="1"/>
  <c r="AU218"/>
  <c r="BJ218" s="1"/>
  <c r="AV218"/>
  <c r="BK218" s="1"/>
  <c r="AI220"/>
  <c r="AX220" s="1"/>
  <c r="AJ220"/>
  <c r="AY220" s="1"/>
  <c r="AK220"/>
  <c r="AZ220" s="1"/>
  <c r="AL220"/>
  <c r="BA220" s="1"/>
  <c r="AM220"/>
  <c r="BB220" s="1"/>
  <c r="AN220"/>
  <c r="BC220" s="1"/>
  <c r="AO220"/>
  <c r="BD220" s="1"/>
  <c r="AP220"/>
  <c r="BE220" s="1"/>
  <c r="AQ220"/>
  <c r="BF220" s="1"/>
  <c r="AR220"/>
  <c r="BG220" s="1"/>
  <c r="AS220"/>
  <c r="BH220" s="1"/>
  <c r="AT220"/>
  <c r="BI220" s="1"/>
  <c r="AU220"/>
  <c r="BJ220" s="1"/>
  <c r="AV220"/>
  <c r="BK220" s="1"/>
  <c r="AI222"/>
  <c r="AX222" s="1"/>
  <c r="AJ222"/>
  <c r="AY222" s="1"/>
  <c r="AK222"/>
  <c r="AZ222" s="1"/>
  <c r="AL222"/>
  <c r="BA222" s="1"/>
  <c r="AM222"/>
  <c r="BB222" s="1"/>
  <c r="AN222"/>
  <c r="BC222" s="1"/>
  <c r="AO222"/>
  <c r="BD222" s="1"/>
  <c r="AP222"/>
  <c r="BE222" s="1"/>
  <c r="AQ222"/>
  <c r="BF222" s="1"/>
  <c r="AR222"/>
  <c r="BG222" s="1"/>
  <c r="AS222"/>
  <c r="BH222" s="1"/>
  <c r="AT222"/>
  <c r="BI222" s="1"/>
  <c r="AU222"/>
  <c r="BJ222" s="1"/>
  <c r="AV222"/>
  <c r="BK222" s="1"/>
  <c r="AO142"/>
  <c r="BD142" s="1"/>
  <c r="AV142"/>
  <c r="BK142" s="1"/>
  <c r="AN142"/>
  <c r="BC142" s="1"/>
  <c r="AU142"/>
  <c r="BJ142" s="1"/>
  <c r="AM142"/>
  <c r="BB142" s="1"/>
  <c r="A12" i="19"/>
  <c r="A12" i="11"/>
  <c r="B241" i="1"/>
  <c r="B14" i="4" s="1"/>
  <c r="AI132" i="1"/>
  <c r="AX132" s="1"/>
  <c r="AJ132"/>
  <c r="AY132" s="1"/>
  <c r="AK132"/>
  <c r="AZ132" s="1"/>
  <c r="AL132"/>
  <c r="BA132" s="1"/>
  <c r="AM132"/>
  <c r="BB132" s="1"/>
  <c r="AN132"/>
  <c r="BC132" s="1"/>
  <c r="AO132"/>
  <c r="BD132" s="1"/>
  <c r="AP132"/>
  <c r="BE132" s="1"/>
  <c r="AQ132"/>
  <c r="BF132" s="1"/>
  <c r="AR132"/>
  <c r="BG132" s="1"/>
  <c r="AS132"/>
  <c r="BH132" s="1"/>
  <c r="AT132"/>
  <c r="BI132" s="1"/>
  <c r="AU132"/>
  <c r="BJ132" s="1"/>
  <c r="AV132"/>
  <c r="BK132" s="1"/>
  <c r="A14" i="18"/>
  <c r="A14" i="17"/>
  <c r="A14" i="11"/>
  <c r="A14" i="8"/>
  <c r="A14" i="20"/>
  <c r="A14" i="19"/>
  <c r="A14" i="22"/>
  <c r="A14" i="9"/>
  <c r="A14" i="12"/>
  <c r="A14" i="10"/>
  <c r="A14" i="21"/>
  <c r="A14" i="16"/>
  <c r="A14" i="13"/>
  <c r="A11" i="17"/>
  <c r="A11" i="18"/>
  <c r="A11" i="11"/>
  <c r="A11" i="8"/>
  <c r="A11" i="13"/>
  <c r="A11" i="12"/>
  <c r="A11" i="10"/>
  <c r="A11" i="22"/>
  <c r="A11" i="19"/>
  <c r="A11" i="9"/>
  <c r="A11" i="21"/>
  <c r="A11" i="16"/>
  <c r="A11" i="20"/>
  <c r="A13" i="11"/>
  <c r="A13" i="17"/>
  <c r="A13" i="10"/>
  <c r="A13" i="13"/>
  <c r="A13" i="22"/>
  <c r="A13" i="16"/>
  <c r="A13" i="21"/>
  <c r="A13" i="20"/>
  <c r="A13" i="9"/>
  <c r="A13" i="19"/>
  <c r="A13" i="18"/>
  <c r="A13" i="8"/>
  <c r="A13" i="12"/>
  <c r="B9" i="21"/>
  <c r="B9" i="22"/>
  <c r="B9" i="12"/>
  <c r="B9" i="20"/>
  <c r="B9" i="18"/>
  <c r="B9" i="11"/>
  <c r="B9" i="19"/>
  <c r="B9" i="17"/>
  <c r="B9" i="10"/>
  <c r="B9" i="9"/>
  <c r="B9" i="13"/>
  <c r="B9" i="16"/>
  <c r="B9" i="8"/>
  <c r="B6" i="17"/>
  <c r="B6" i="13"/>
  <c r="B6" i="16"/>
  <c r="B6" i="9"/>
  <c r="B6" i="10"/>
  <c r="B6" i="21"/>
  <c r="B6" i="22"/>
  <c r="B6" i="18"/>
  <c r="B6" i="20"/>
  <c r="B6" i="11"/>
  <c r="B6" i="8"/>
  <c r="B6" i="12"/>
  <c r="B6" i="19"/>
  <c r="A8" i="17"/>
  <c r="A8" i="21"/>
  <c r="A8" i="11"/>
  <c r="A8" i="16"/>
  <c r="A8" i="20"/>
  <c r="A8" i="12"/>
  <c r="A8" i="8"/>
  <c r="A8" i="19"/>
  <c r="A8" i="13"/>
  <c r="A8" i="9"/>
  <c r="A8" i="18"/>
  <c r="A8" i="22"/>
  <c r="A8" i="10"/>
  <c r="B5" i="4"/>
  <c r="BL123" i="1"/>
  <c r="A10" i="2"/>
  <c r="E16"/>
  <c r="G16"/>
  <c r="G15"/>
  <c r="F15"/>
  <c r="A12" i="16" l="1"/>
  <c r="A12" i="13"/>
  <c r="BL130" i="1"/>
  <c r="A12" i="8"/>
  <c r="A12" i="22"/>
  <c r="A12" i="10"/>
  <c r="BL128" i="1"/>
  <c r="BL129"/>
  <c r="A12" i="17"/>
  <c r="A12" i="20"/>
  <c r="A12" i="21"/>
  <c r="A12" i="9"/>
  <c r="A12" i="12"/>
  <c r="BL125" i="1"/>
  <c r="BL157"/>
  <c r="A19" i="17"/>
  <c r="A19" i="12"/>
  <c r="A19" i="11"/>
  <c r="A19" i="19"/>
  <c r="A19" i="20"/>
  <c r="A19" i="21"/>
  <c r="A19" i="8"/>
  <c r="A19" i="22"/>
  <c r="A19" i="10"/>
  <c r="A19" i="13"/>
  <c r="A19" i="9"/>
  <c r="A19" i="18"/>
  <c r="A19" i="16"/>
  <c r="BL136" i="1"/>
  <c r="I113"/>
  <c r="I334"/>
  <c r="A65" i="17"/>
  <c r="A67" i="18"/>
  <c r="A65" i="19"/>
  <c r="A65" i="20"/>
  <c r="A65" i="21"/>
  <c r="A65" i="13"/>
  <c r="A65" i="12"/>
  <c r="A65" i="22"/>
  <c r="A65" i="9"/>
  <c r="A65" i="8"/>
  <c r="A65" i="16"/>
  <c r="A65" i="11"/>
  <c r="A65" i="10"/>
  <c r="A91" i="17"/>
  <c r="A93" i="18"/>
  <c r="A91" i="19"/>
  <c r="A91" i="20"/>
  <c r="A91" i="13"/>
  <c r="A91" i="12"/>
  <c r="A91" i="21"/>
  <c r="A91" i="22"/>
  <c r="A91" i="11"/>
  <c r="A91" i="9"/>
  <c r="A91" i="8"/>
  <c r="A91" i="16"/>
  <c r="A91" i="10"/>
  <c r="A87" i="17"/>
  <c r="A89" i="18"/>
  <c r="A87" i="19"/>
  <c r="A87" i="13"/>
  <c r="A87" i="12"/>
  <c r="A87" i="20"/>
  <c r="A87" i="21"/>
  <c r="A87" i="22"/>
  <c r="A87" i="11"/>
  <c r="A87" i="9"/>
  <c r="A87" i="8"/>
  <c r="A87" i="16"/>
  <c r="A87" i="10"/>
  <c r="A83" i="17"/>
  <c r="A83" i="19"/>
  <c r="A85" i="18"/>
  <c r="A83" i="20"/>
  <c r="A83" i="21"/>
  <c r="A83" i="13"/>
  <c r="A83" i="12"/>
  <c r="A83" i="22"/>
  <c r="A83" i="11"/>
  <c r="A83" i="10"/>
  <c r="A83" i="9"/>
  <c r="A83" i="8"/>
  <c r="A83" i="16"/>
  <c r="A79" i="17"/>
  <c r="A81" i="18"/>
  <c r="A79" i="19"/>
  <c r="A79" i="20"/>
  <c r="A79" i="21"/>
  <c r="A79" i="22"/>
  <c r="A79" i="13"/>
  <c r="A79" i="12"/>
  <c r="A79" i="11"/>
  <c r="A79" i="10"/>
  <c r="A79" i="9"/>
  <c r="A79" i="8"/>
  <c r="A79" i="16"/>
  <c r="A75" i="17"/>
  <c r="A75" i="19"/>
  <c r="A77" i="18"/>
  <c r="A75" i="20"/>
  <c r="A75" i="22"/>
  <c r="A75" i="13"/>
  <c r="A75" i="12"/>
  <c r="A75" i="21"/>
  <c r="A75" i="11"/>
  <c r="A75" i="10"/>
  <c r="A75" i="9"/>
  <c r="A75" i="8"/>
  <c r="A75" i="16"/>
  <c r="A56" i="17"/>
  <c r="A58" i="18"/>
  <c r="A56" i="19"/>
  <c r="A56" i="20"/>
  <c r="A56" i="22"/>
  <c r="A56" i="11"/>
  <c r="A56" i="10"/>
  <c r="A56" i="21"/>
  <c r="A56" i="13"/>
  <c r="A56" i="12"/>
  <c r="A56" i="9"/>
  <c r="A56" i="8"/>
  <c r="A56" i="16"/>
  <c r="A50" i="17"/>
  <c r="A52" i="18"/>
  <c r="A50" i="19"/>
  <c r="A50" i="21"/>
  <c r="A50" i="22"/>
  <c r="A50" i="11"/>
  <c r="A50" i="10"/>
  <c r="A50" i="20"/>
  <c r="A50" i="13"/>
  <c r="A50" i="12"/>
  <c r="A50" i="9"/>
  <c r="A50" i="8"/>
  <c r="A50" i="16"/>
  <c r="A46" i="17"/>
  <c r="A48" i="18"/>
  <c r="A46" i="19"/>
  <c r="A46" i="20"/>
  <c r="A46" i="21"/>
  <c r="A46" i="11"/>
  <c r="A46" i="10"/>
  <c r="A46" i="22"/>
  <c r="A46" i="13"/>
  <c r="A46" i="12"/>
  <c r="A46" i="9"/>
  <c r="A46" i="8"/>
  <c r="A46" i="16"/>
  <c r="A38" i="17"/>
  <c r="A40" i="18"/>
  <c r="A38" i="19"/>
  <c r="A38" i="20"/>
  <c r="A38" i="21"/>
  <c r="A38" i="12"/>
  <c r="A38" i="11"/>
  <c r="A38" i="22"/>
  <c r="A38" i="13"/>
  <c r="A38" i="16"/>
  <c r="A38" i="10"/>
  <c r="A38" i="9"/>
  <c r="A38" i="8"/>
  <c r="A32" i="17"/>
  <c r="A34" i="18"/>
  <c r="A32" i="19"/>
  <c r="A32" i="20"/>
  <c r="A32" i="21"/>
  <c r="A32" i="12"/>
  <c r="A32" i="11"/>
  <c r="A32" i="22"/>
  <c r="A32" i="16"/>
  <c r="A32" i="13"/>
  <c r="A32" i="10"/>
  <c r="A32" i="9"/>
  <c r="A32" i="8"/>
  <c r="A61" i="17"/>
  <c r="A63" i="18"/>
  <c r="A61" i="19"/>
  <c r="A61" i="21"/>
  <c r="A61" i="22"/>
  <c r="A61" i="13"/>
  <c r="A61" i="12"/>
  <c r="A61" i="20"/>
  <c r="A61" i="9"/>
  <c r="A61" i="8"/>
  <c r="A61" i="16"/>
  <c r="A61" i="11"/>
  <c r="A61" i="10"/>
  <c r="A53" i="17"/>
  <c r="A55" i="18"/>
  <c r="A53" i="19"/>
  <c r="A53" i="22"/>
  <c r="A53" i="13"/>
  <c r="A53" i="12"/>
  <c r="A53" i="20"/>
  <c r="A53" i="21"/>
  <c r="A53" i="9"/>
  <c r="A53" i="8"/>
  <c r="A53" i="16"/>
  <c r="A53" i="11"/>
  <c r="A53" i="10"/>
  <c r="A49" i="17"/>
  <c r="A51" i="18"/>
  <c r="A49" i="19"/>
  <c r="A49" i="20"/>
  <c r="A49" i="21"/>
  <c r="A49" i="22"/>
  <c r="A49" i="13"/>
  <c r="A49" i="12"/>
  <c r="A49" i="9"/>
  <c r="A49" i="8"/>
  <c r="A49" i="16"/>
  <c r="A49" i="11"/>
  <c r="A49" i="10"/>
  <c r="A43" i="17"/>
  <c r="A45" i="18"/>
  <c r="A43" i="19"/>
  <c r="A43" i="22"/>
  <c r="A43" i="13"/>
  <c r="A43" i="20"/>
  <c r="A43" i="21"/>
  <c r="A43" i="12"/>
  <c r="A43" i="11"/>
  <c r="A43" i="10"/>
  <c r="A43" i="9"/>
  <c r="A43" i="8"/>
  <c r="A43" i="16"/>
  <c r="A35" i="17"/>
  <c r="A37" i="18"/>
  <c r="A35" i="19"/>
  <c r="A35" i="22"/>
  <c r="A35" i="13"/>
  <c r="A35" i="20"/>
  <c r="A35" i="21"/>
  <c r="A35" i="12"/>
  <c r="A35" i="11"/>
  <c r="A35" i="10"/>
  <c r="A35" i="9"/>
  <c r="A35" i="8"/>
  <c r="A35" i="16"/>
  <c r="A30" i="17"/>
  <c r="A32" i="18"/>
  <c r="A30" i="19"/>
  <c r="A30" i="20"/>
  <c r="A30" i="21"/>
  <c r="A30" i="12"/>
  <c r="A30" i="11"/>
  <c r="A30" i="22"/>
  <c r="A30" i="13"/>
  <c r="A30" i="16"/>
  <c r="A30" i="10"/>
  <c r="A30" i="9"/>
  <c r="A30" i="8"/>
  <c r="A27" i="17"/>
  <c r="A29" i="18"/>
  <c r="A27" i="19"/>
  <c r="A27" i="22"/>
  <c r="A27" i="13"/>
  <c r="A27" i="20"/>
  <c r="A27" i="21"/>
  <c r="A27" i="12"/>
  <c r="A27" i="11"/>
  <c r="A27" i="10"/>
  <c r="A27" i="9"/>
  <c r="A27" i="8"/>
  <c r="A27" i="16"/>
  <c r="C20" i="11"/>
  <c r="C20" i="16"/>
  <c r="C20" i="10"/>
  <c r="C20" i="9"/>
  <c r="C20" i="8"/>
  <c r="C20" i="17"/>
  <c r="C20" i="21"/>
  <c r="C20" i="18"/>
  <c r="C20" i="13"/>
  <c r="C20" i="19"/>
  <c r="C20" i="22"/>
  <c r="C20" i="20"/>
  <c r="C20" i="12"/>
  <c r="D24" i="21"/>
  <c r="D24" i="22"/>
  <c r="D24" i="12"/>
  <c r="D26" i="18"/>
  <c r="D24" i="16"/>
  <c r="D24" i="11"/>
  <c r="D24" i="19"/>
  <c r="D24" i="8"/>
  <c r="D24" i="9"/>
  <c r="D24" i="10"/>
  <c r="D24" i="17"/>
  <c r="D24" i="20"/>
  <c r="F24"/>
  <c r="F24" i="21"/>
  <c r="F24" i="22"/>
  <c r="F24" i="9"/>
  <c r="F24" i="17"/>
  <c r="F24" i="19"/>
  <c r="F24" i="16"/>
  <c r="F26" i="18"/>
  <c r="F24" i="8"/>
  <c r="F24" i="10"/>
  <c r="A23" i="18"/>
  <c r="A23" i="22"/>
  <c r="A23" i="21"/>
  <c r="A23" i="12"/>
  <c r="A23" i="16"/>
  <c r="A23" i="10"/>
  <c r="A23" i="17"/>
  <c r="A23" i="19"/>
  <c r="A23" i="20"/>
  <c r="A23" i="13"/>
  <c r="A23" i="8"/>
  <c r="A23" i="11"/>
  <c r="A23" i="9"/>
  <c r="M334" i="1"/>
  <c r="M113"/>
  <c r="K334"/>
  <c r="K113"/>
  <c r="O334"/>
  <c r="O113"/>
  <c r="G12" i="9"/>
  <c r="G12" i="18"/>
  <c r="G12" i="8"/>
  <c r="G12" i="22"/>
  <c r="G12" i="21"/>
  <c r="G12" i="20"/>
  <c r="G12" i="17"/>
  <c r="G12" i="19"/>
  <c r="G12" i="16"/>
  <c r="K12" i="21"/>
  <c r="K12" i="19"/>
  <c r="K12" i="18"/>
  <c r="K12" i="20"/>
  <c r="K12" i="22"/>
  <c r="Q33"/>
  <c r="Q32"/>
  <c r="E12"/>
  <c r="E12" i="17"/>
  <c r="E12" i="20"/>
  <c r="E12" i="16"/>
  <c r="E12" i="11"/>
  <c r="E12" i="19"/>
  <c r="E12" i="8"/>
  <c r="E12" i="10"/>
  <c r="E12" i="18"/>
  <c r="E12" i="21"/>
  <c r="E12" i="9"/>
  <c r="I12" i="17"/>
  <c r="I12" i="18"/>
  <c r="I12" i="19"/>
  <c r="I12" i="20"/>
  <c r="I12" i="21"/>
  <c r="I12" i="22"/>
  <c r="I12" i="16"/>
  <c r="M12" i="20"/>
  <c r="M12" i="22"/>
  <c r="M12" i="21"/>
  <c r="BL215" i="1"/>
  <c r="BL211"/>
  <c r="BL207"/>
  <c r="BL203"/>
  <c r="BL154"/>
  <c r="BL150"/>
  <c r="BL145"/>
  <c r="BL143"/>
  <c r="BL142"/>
  <c r="BL221"/>
  <c r="BL219"/>
  <c r="BL217"/>
  <c r="BL141"/>
  <c r="BL139"/>
  <c r="BL137"/>
  <c r="BL182"/>
  <c r="BL210"/>
  <c r="BL208"/>
  <c r="BL206"/>
  <c r="BL204"/>
  <c r="BL202"/>
  <c r="BL200"/>
  <c r="BL198"/>
  <c r="BL196"/>
  <c r="BL194"/>
  <c r="BL192"/>
  <c r="BL177"/>
  <c r="BL173"/>
  <c r="BL171"/>
  <c r="BL167"/>
  <c r="BL165"/>
  <c r="BL163"/>
  <c r="BL161"/>
  <c r="BL155"/>
  <c r="BL153"/>
  <c r="BL149"/>
  <c r="BL180"/>
  <c r="BL178"/>
  <c r="BL174"/>
  <c r="BL170"/>
  <c r="BL168"/>
  <c r="BL166"/>
  <c r="BL162"/>
  <c r="BL160"/>
  <c r="BL147"/>
  <c r="BL138"/>
  <c r="BL135"/>
  <c r="H24" i="20"/>
  <c r="H24" i="21"/>
  <c r="H24" i="22"/>
  <c r="H24" i="17"/>
  <c r="H24" i="19"/>
  <c r="H24" i="16"/>
  <c r="H26" i="18"/>
  <c r="H24" i="8"/>
  <c r="B17" i="17"/>
  <c r="B17" i="19"/>
  <c r="B17" i="13"/>
  <c r="B17" i="18"/>
  <c r="B17" i="20"/>
  <c r="B17" i="22"/>
  <c r="B17" i="21"/>
  <c r="B17" i="10"/>
  <c r="B17" i="9"/>
  <c r="B17" i="8"/>
  <c r="B17" i="12"/>
  <c r="B17" i="11"/>
  <c r="B17" i="16"/>
  <c r="A93" i="17"/>
  <c r="A95" i="18"/>
  <c r="A93" i="19"/>
  <c r="A93" i="20"/>
  <c r="A93" i="21"/>
  <c r="A93" i="22"/>
  <c r="A93" i="13"/>
  <c r="A93" i="12"/>
  <c r="A93" i="9"/>
  <c r="A93" i="8"/>
  <c r="A93" i="16"/>
  <c r="A93" i="11"/>
  <c r="A93" i="10"/>
  <c r="A89" i="17"/>
  <c r="A89" i="19"/>
  <c r="A89" i="20"/>
  <c r="A91" i="18"/>
  <c r="A89" i="22"/>
  <c r="A89" i="13"/>
  <c r="A89" i="12"/>
  <c r="A89" i="21"/>
  <c r="A89" i="9"/>
  <c r="A89" i="8"/>
  <c r="A89" i="16"/>
  <c r="A89" i="11"/>
  <c r="A89" i="10"/>
  <c r="A85" i="17"/>
  <c r="A85" i="19"/>
  <c r="A87" i="18"/>
  <c r="A85" i="22"/>
  <c r="A85" i="13"/>
  <c r="A85" i="12"/>
  <c r="A85" i="20"/>
  <c r="A85" i="21"/>
  <c r="A85" i="9"/>
  <c r="A85" i="8"/>
  <c r="A85" i="16"/>
  <c r="A85" i="11"/>
  <c r="A85" i="10"/>
  <c r="A81" i="17"/>
  <c r="A81" i="20"/>
  <c r="A83" i="18"/>
  <c r="A81" i="19"/>
  <c r="A81" i="21"/>
  <c r="A81" i="22"/>
  <c r="A81" i="13"/>
  <c r="A81" i="12"/>
  <c r="A81" i="9"/>
  <c r="A81" i="8"/>
  <c r="A81" i="16"/>
  <c r="A81" i="11"/>
  <c r="A81" i="10"/>
  <c r="A77" i="17"/>
  <c r="A77" i="19"/>
  <c r="A79" i="18"/>
  <c r="A77" i="20"/>
  <c r="A77" i="21"/>
  <c r="A77" i="13"/>
  <c r="A77" i="12"/>
  <c r="A77" i="22"/>
  <c r="A77" i="9"/>
  <c r="A77" i="8"/>
  <c r="A77" i="16"/>
  <c r="A77" i="11"/>
  <c r="A77" i="10"/>
  <c r="A60" i="17"/>
  <c r="A60" i="19"/>
  <c r="A62" i="18"/>
  <c r="A60" i="22"/>
  <c r="A60" i="11"/>
  <c r="A60" i="10"/>
  <c r="A60" i="20"/>
  <c r="A60" i="21"/>
  <c r="A60" i="13"/>
  <c r="A60" i="12"/>
  <c r="A60" i="9"/>
  <c r="A60" i="8"/>
  <c r="A60" i="16"/>
  <c r="A54" i="17"/>
  <c r="A56" i="18"/>
  <c r="A54" i="19"/>
  <c r="A54" i="20"/>
  <c r="A54" i="22"/>
  <c r="A54" i="11"/>
  <c r="A54" i="10"/>
  <c r="A54" i="21"/>
  <c r="A54" i="13"/>
  <c r="A54" i="12"/>
  <c r="A54" i="9"/>
  <c r="A54" i="8"/>
  <c r="A54" i="16"/>
  <c r="A48" i="17"/>
  <c r="A50" i="18"/>
  <c r="A48" i="19"/>
  <c r="A48" i="20"/>
  <c r="A48" i="21"/>
  <c r="A48" i="11"/>
  <c r="A48" i="10"/>
  <c r="A48" i="22"/>
  <c r="A48" i="13"/>
  <c r="A48" i="12"/>
  <c r="A48" i="9"/>
  <c r="A48" i="8"/>
  <c r="A48" i="16"/>
  <c r="A44" i="17"/>
  <c r="A46" i="18"/>
  <c r="A44" i="19"/>
  <c r="A44" i="20"/>
  <c r="A44" i="21"/>
  <c r="A44" i="12"/>
  <c r="A44" i="11"/>
  <c r="A44" i="22"/>
  <c r="A44" i="16"/>
  <c r="A44" i="13"/>
  <c r="A44" i="10"/>
  <c r="A44" i="9"/>
  <c r="A44" i="8"/>
  <c r="A36" i="17"/>
  <c r="A38" i="18"/>
  <c r="A36" i="19"/>
  <c r="A36" i="20"/>
  <c r="A36" i="21"/>
  <c r="A36" i="12"/>
  <c r="A36" i="11"/>
  <c r="A36" i="22"/>
  <c r="A36" i="16"/>
  <c r="A36" i="13"/>
  <c r="A36" i="10"/>
  <c r="A36" i="9"/>
  <c r="A36" i="8"/>
  <c r="A63" i="17"/>
  <c r="A65" i="18"/>
  <c r="A63" i="19"/>
  <c r="A63" i="21"/>
  <c r="A63" i="13"/>
  <c r="A63" i="12"/>
  <c r="A63" i="20"/>
  <c r="A63" i="22"/>
  <c r="A63" i="11"/>
  <c r="A63" i="10"/>
  <c r="A63" i="9"/>
  <c r="A63" i="8"/>
  <c r="A63" i="16"/>
  <c r="A57" i="17"/>
  <c r="A59" i="18"/>
  <c r="A57" i="19"/>
  <c r="A57" i="20"/>
  <c r="A57" i="22"/>
  <c r="A57" i="13"/>
  <c r="A57" i="12"/>
  <c r="A57" i="21"/>
  <c r="A57" i="9"/>
  <c r="A57" i="8"/>
  <c r="A57" i="16"/>
  <c r="A57" i="11"/>
  <c r="A57" i="10"/>
  <c r="A51" i="17"/>
  <c r="A53" i="18"/>
  <c r="A51" i="19"/>
  <c r="A51" i="20"/>
  <c r="A51" i="21"/>
  <c r="A51" i="13"/>
  <c r="A51" i="12"/>
  <c r="A51" i="22"/>
  <c r="A51" i="11"/>
  <c r="A51" i="10"/>
  <c r="A51" i="9"/>
  <c r="A51" i="8"/>
  <c r="A51" i="16"/>
  <c r="A45" i="17"/>
  <c r="A47" i="18"/>
  <c r="A45" i="19"/>
  <c r="A45" i="22"/>
  <c r="A45" i="13"/>
  <c r="A45" i="20"/>
  <c r="A45" i="21"/>
  <c r="A45" i="10"/>
  <c r="A45" i="9"/>
  <c r="A45" i="8"/>
  <c r="A45" i="12"/>
  <c r="A45" i="11"/>
  <c r="A45" i="16"/>
  <c r="A39" i="17"/>
  <c r="A41" i="18"/>
  <c r="A39" i="19"/>
  <c r="A39" i="22"/>
  <c r="A39" i="13"/>
  <c r="A39" i="20"/>
  <c r="A39" i="21"/>
  <c r="A39" i="12"/>
  <c r="A39" i="11"/>
  <c r="A39" i="10"/>
  <c r="A39" i="9"/>
  <c r="A39" i="8"/>
  <c r="A39" i="16"/>
  <c r="A31" i="17"/>
  <c r="A33" i="18"/>
  <c r="A31" i="19"/>
  <c r="A31" i="22"/>
  <c r="A31" i="13"/>
  <c r="A31" i="20"/>
  <c r="A31" i="21"/>
  <c r="A31" i="12"/>
  <c r="A31" i="11"/>
  <c r="A31" i="10"/>
  <c r="A31" i="9"/>
  <c r="A31" i="8"/>
  <c r="A31" i="16"/>
  <c r="A29" i="17"/>
  <c r="A31" i="18"/>
  <c r="A29" i="19"/>
  <c r="A29" i="22"/>
  <c r="A29" i="13"/>
  <c r="A29" i="20"/>
  <c r="A29" i="21"/>
  <c r="A29" i="10"/>
  <c r="A29" i="9"/>
  <c r="A29" i="8"/>
  <c r="A29" i="12"/>
  <c r="A29" i="11"/>
  <c r="A29" i="16"/>
  <c r="D25" i="17"/>
  <c r="D27" i="18"/>
  <c r="D25" i="19"/>
  <c r="D25" i="20"/>
  <c r="D25" i="21"/>
  <c r="D25" i="22"/>
  <c r="D25" i="10"/>
  <c r="D25" i="9"/>
  <c r="D25" i="8"/>
  <c r="D25" i="12"/>
  <c r="D25" i="11"/>
  <c r="D25" i="16"/>
  <c r="B22" i="13"/>
  <c r="B22" i="21"/>
  <c r="P6" s="1"/>
  <c r="B22" i="11"/>
  <c r="B22" i="16"/>
  <c r="B22" i="19"/>
  <c r="B22" i="22"/>
  <c r="B22" i="8"/>
  <c r="B22" i="18"/>
  <c r="B22" i="12"/>
  <c r="B22" i="9"/>
  <c r="B22" i="17"/>
  <c r="B22" i="20"/>
  <c r="B22" i="10"/>
  <c r="G113" i="1"/>
  <c r="G334"/>
  <c r="A21" i="18"/>
  <c r="A21" i="19"/>
  <c r="A21" i="13"/>
  <c r="A21" i="11"/>
  <c r="A21" i="16"/>
  <c r="A21" i="21"/>
  <c r="A21" i="10"/>
  <c r="A21" i="22"/>
  <c r="A21" i="17"/>
  <c r="A21" i="20"/>
  <c r="A21" i="8"/>
  <c r="A21" i="9"/>
  <c r="A21" i="12"/>
  <c r="D17" i="4"/>
  <c r="D333" i="1"/>
  <c r="L24" i="19"/>
  <c r="L24" i="22"/>
  <c r="L24" i="20"/>
  <c r="L24" i="21"/>
  <c r="J24" i="20"/>
  <c r="J24" i="22"/>
  <c r="J24" i="17"/>
  <c r="J24" i="19"/>
  <c r="J26" i="18"/>
  <c r="J24" i="21"/>
  <c r="N24"/>
  <c r="N24" i="22"/>
  <c r="H113" i="1"/>
  <c r="H334"/>
  <c r="L113"/>
  <c r="L334"/>
  <c r="P113"/>
  <c r="P334"/>
  <c r="F334"/>
  <c r="F113"/>
  <c r="F114" s="1"/>
  <c r="J113"/>
  <c r="J334"/>
  <c r="N113"/>
  <c r="N334"/>
  <c r="B333"/>
  <c r="B334" s="1"/>
  <c r="BL222"/>
  <c r="BL220"/>
  <c r="BL218"/>
  <c r="BL216"/>
  <c r="BL214"/>
  <c r="BL212"/>
  <c r="BL213"/>
  <c r="BL209"/>
  <c r="BL205"/>
  <c r="BL201"/>
  <c r="BL199"/>
  <c r="BL197"/>
  <c r="BL195"/>
  <c r="BL193"/>
  <c r="BL191"/>
  <c r="BL189"/>
  <c r="BL187"/>
  <c r="BL185"/>
  <c r="BL184"/>
  <c r="BL190"/>
  <c r="BL188"/>
  <c r="BL186"/>
  <c r="BL183"/>
  <c r="BL181"/>
  <c r="BL179"/>
  <c r="BL175"/>
  <c r="BL169"/>
  <c r="BL159"/>
  <c r="BL151"/>
  <c r="BL176"/>
  <c r="BL172"/>
  <c r="BL164"/>
  <c r="BL158"/>
  <c r="BL134"/>
  <c r="BL126"/>
  <c r="C333"/>
  <c r="BL156"/>
  <c r="BL152"/>
  <c r="BL148"/>
  <c r="BL146"/>
  <c r="BL144"/>
  <c r="E333"/>
  <c r="BL140"/>
  <c r="A15" i="22"/>
  <c r="A15" i="10"/>
  <c r="A15" i="19"/>
  <c r="A15" i="11"/>
  <c r="A15" i="18"/>
  <c r="A15" i="20"/>
  <c r="A15" i="16"/>
  <c r="A15" i="17"/>
  <c r="A15" i="12"/>
  <c r="A15" i="8"/>
  <c r="A15" i="9"/>
  <c r="A15" i="13"/>
  <c r="A15" i="21"/>
  <c r="F6" i="12"/>
  <c r="BL132" i="1"/>
  <c r="E6" i="13"/>
  <c r="A6" i="16"/>
  <c r="A6" i="17"/>
  <c r="A6" i="12"/>
  <c r="A6" i="13"/>
  <c r="A6" i="18"/>
  <c r="A6" i="19"/>
  <c r="A6" i="10"/>
  <c r="A6" i="9"/>
  <c r="A6" i="8"/>
  <c r="A6" i="22"/>
  <c r="A6" i="20"/>
  <c r="A6" i="21"/>
  <c r="A6" i="11"/>
  <c r="B113" i="1" l="1"/>
  <c r="H6" i="10"/>
  <c r="H7"/>
  <c r="M7" i="18"/>
  <c r="K6" i="16"/>
  <c r="F7" i="12"/>
  <c r="I7" i="9"/>
  <c r="P7" i="21"/>
  <c r="O7" i="20"/>
  <c r="E7" i="13"/>
  <c r="L6" i="17"/>
  <c r="I6" i="9"/>
  <c r="E334" i="1"/>
  <c r="E113"/>
  <c r="E114" s="1"/>
  <c r="C334"/>
  <c r="C113"/>
  <c r="C114" s="1"/>
  <c r="N114"/>
  <c r="J114"/>
  <c r="P114"/>
  <c r="L114"/>
  <c r="H114"/>
  <c r="P30" i="21"/>
  <c r="P31"/>
  <c r="M23" i="18"/>
  <c r="M53" s="1"/>
  <c r="M22"/>
  <c r="L23" i="17"/>
  <c r="L22"/>
  <c r="O22" i="20"/>
  <c r="O23"/>
  <c r="O27"/>
  <c r="O26"/>
  <c r="N27" i="19"/>
  <c r="N26"/>
  <c r="C18" i="11"/>
  <c r="C18" i="10"/>
  <c r="C18" i="9"/>
  <c r="C18" i="8"/>
  <c r="C18" i="16"/>
  <c r="C18" i="17"/>
  <c r="C18" i="21"/>
  <c r="C18" i="18"/>
  <c r="C18" i="13"/>
  <c r="C18" i="19"/>
  <c r="C18" i="22"/>
  <c r="C18" i="20"/>
  <c r="C18" i="12"/>
  <c r="M18" i="18"/>
  <c r="M19"/>
  <c r="N19" i="19"/>
  <c r="N18"/>
  <c r="Q19" i="22"/>
  <c r="Q18"/>
  <c r="O18" i="20"/>
  <c r="O19"/>
  <c r="P29" i="21"/>
  <c r="P28"/>
  <c r="O28" i="20"/>
  <c r="O29"/>
  <c r="Q21" i="22"/>
  <c r="Q20"/>
  <c r="O20" i="20"/>
  <c r="O21"/>
  <c r="M21" i="18"/>
  <c r="M52" s="1"/>
  <c r="M20"/>
  <c r="I12" i="9"/>
  <c r="I13"/>
  <c r="M13" i="18"/>
  <c r="M12"/>
  <c r="J13" i="8"/>
  <c r="J12"/>
  <c r="G13" i="11"/>
  <c r="G12"/>
  <c r="O13" i="20"/>
  <c r="O12"/>
  <c r="Q12" i="22"/>
  <c r="Q13"/>
  <c r="O24" i="20"/>
  <c r="O25"/>
  <c r="N24" i="19"/>
  <c r="N25"/>
  <c r="K16" i="16"/>
  <c r="K17"/>
  <c r="L17" i="17"/>
  <c r="L16"/>
  <c r="P17" i="21"/>
  <c r="P16"/>
  <c r="J16" i="8"/>
  <c r="J17"/>
  <c r="I16" i="9"/>
  <c r="I17"/>
  <c r="H15" i="10"/>
  <c r="H14"/>
  <c r="M14" i="18"/>
  <c r="M15"/>
  <c r="M49" s="1"/>
  <c r="N15" i="19"/>
  <c r="N14"/>
  <c r="I15" i="9"/>
  <c r="I14"/>
  <c r="P14" i="21"/>
  <c r="P15"/>
  <c r="P58" s="1"/>
  <c r="O10" i="20"/>
  <c r="O11"/>
  <c r="H10" i="10"/>
  <c r="H11"/>
  <c r="J11" i="8"/>
  <c r="J10"/>
  <c r="G11" i="11"/>
  <c r="G35" s="1"/>
  <c r="G10"/>
  <c r="M11" i="18"/>
  <c r="M10"/>
  <c r="Q10" i="22"/>
  <c r="Q11"/>
  <c r="I114" i="1"/>
  <c r="Q31" i="22"/>
  <c r="Q148" s="1"/>
  <c r="Q30"/>
  <c r="P23" i="21"/>
  <c r="P22"/>
  <c r="N23" i="19"/>
  <c r="N22"/>
  <c r="Q23" i="22"/>
  <c r="Q22"/>
  <c r="P27" i="21"/>
  <c r="P26"/>
  <c r="Q26" i="22"/>
  <c r="Q27"/>
  <c r="D334" i="1"/>
  <c r="D113"/>
  <c r="D114" s="1"/>
  <c r="G114"/>
  <c r="J6" i="8"/>
  <c r="J7"/>
  <c r="N6" i="19"/>
  <c r="N7"/>
  <c r="J19" i="8"/>
  <c r="J18"/>
  <c r="K19" i="16"/>
  <c r="K18"/>
  <c r="L19" i="17"/>
  <c r="L18"/>
  <c r="P19" i="21"/>
  <c r="P18"/>
  <c r="Q29" i="22"/>
  <c r="Q28"/>
  <c r="K21" i="16"/>
  <c r="K20"/>
  <c r="P20" i="21"/>
  <c r="P21"/>
  <c r="P61" s="1"/>
  <c r="N20" i="19"/>
  <c r="N21"/>
  <c r="L21" i="17"/>
  <c r="L20"/>
  <c r="P13" i="21"/>
  <c r="P12"/>
  <c r="H13" i="10"/>
  <c r="H42" s="1"/>
  <c r="H12"/>
  <c r="N13" i="19"/>
  <c r="N12"/>
  <c r="K13" i="16"/>
  <c r="K12"/>
  <c r="L12" i="17"/>
  <c r="L13"/>
  <c r="Q24" i="22"/>
  <c r="Q25"/>
  <c r="M25" i="18"/>
  <c r="M54" s="1"/>
  <c r="M24"/>
  <c r="P24" i="21"/>
  <c r="P25"/>
  <c r="P63" s="1"/>
  <c r="N17" i="19"/>
  <c r="N16"/>
  <c r="O17" i="20"/>
  <c r="O16"/>
  <c r="Q16" i="22"/>
  <c r="Q17"/>
  <c r="M16" i="18"/>
  <c r="M17"/>
  <c r="O114" i="1"/>
  <c r="K114"/>
  <c r="M114"/>
  <c r="J15" i="8"/>
  <c r="J14"/>
  <c r="K15" i="16"/>
  <c r="K14"/>
  <c r="L15" i="17"/>
  <c r="L14"/>
  <c r="Q15" i="22"/>
  <c r="Q14"/>
  <c r="O14" i="20"/>
  <c r="O15"/>
  <c r="L10" i="17"/>
  <c r="L11"/>
  <c r="I10" i="9"/>
  <c r="I11"/>
  <c r="N10" i="19"/>
  <c r="N11"/>
  <c r="K10" i="16"/>
  <c r="K11"/>
  <c r="F11" i="12"/>
  <c r="F28" s="1"/>
  <c r="F10"/>
  <c r="P10" i="21"/>
  <c r="P11"/>
  <c r="L7" i="17"/>
  <c r="Q142" i="22"/>
  <c r="O6" i="20"/>
  <c r="O54"/>
  <c r="O59"/>
  <c r="I37" i="9"/>
  <c r="BL119" i="1"/>
  <c r="BL120" s="1"/>
  <c r="BL114" s="1"/>
  <c r="H119" s="1"/>
  <c r="G6" i="11"/>
  <c r="Q7" i="22"/>
  <c r="M6" i="18"/>
  <c r="Q6" i="22"/>
  <c r="K7" i="16"/>
  <c r="G7" i="11"/>
  <c r="H36" i="10"/>
  <c r="B114" i="1"/>
  <c r="P4" i="21"/>
  <c r="P3"/>
  <c r="P5"/>
  <c r="Q5" i="22"/>
  <c r="Q4"/>
  <c r="Q3"/>
  <c r="I5" i="9"/>
  <c r="I3"/>
  <c r="I4"/>
  <c r="N4" i="19"/>
  <c r="N3"/>
  <c r="N5"/>
  <c r="E4" i="13"/>
  <c r="E3"/>
  <c r="E5"/>
  <c r="L4" i="17"/>
  <c r="L3"/>
  <c r="L5"/>
  <c r="G5" i="11"/>
  <c r="G4"/>
  <c r="G3"/>
  <c r="O3" i="20"/>
  <c r="O4"/>
  <c r="O5"/>
  <c r="J5" i="8"/>
  <c r="J3"/>
  <c r="J4"/>
  <c r="H3" i="10"/>
  <c r="H5"/>
  <c r="H4"/>
  <c r="M4" i="18"/>
  <c r="M3"/>
  <c r="M5"/>
  <c r="F3" i="12"/>
  <c r="F5"/>
  <c r="F4"/>
  <c r="K3" i="16"/>
  <c r="K4"/>
  <c r="K5"/>
  <c r="Q114" i="1" l="1"/>
  <c r="B119" s="1"/>
  <c r="D3" i="2" s="1"/>
  <c r="O56" i="20"/>
  <c r="I40" i="9"/>
  <c r="H34" i="10"/>
  <c r="Q113" i="1"/>
  <c r="H35" i="10"/>
  <c r="O61" i="20"/>
  <c r="O55"/>
  <c r="N103" i="19"/>
  <c r="O62" i="20"/>
  <c r="Q334" i="1"/>
  <c r="G32" i="11"/>
  <c r="G31"/>
  <c r="Q66" i="22"/>
  <c r="Q61"/>
  <c r="Q65"/>
  <c r="Q63"/>
  <c r="Q70"/>
  <c r="Q68"/>
  <c r="Q69"/>
  <c r="Q64"/>
  <c r="Q62"/>
  <c r="Q59"/>
  <c r="Q67"/>
  <c r="Q60"/>
  <c r="L44" i="17"/>
  <c r="L45"/>
  <c r="L48"/>
  <c r="L46"/>
  <c r="L50"/>
  <c r="L47"/>
  <c r="L49"/>
  <c r="Q110" i="22"/>
  <c r="Q111"/>
  <c r="Q105"/>
  <c r="Q107"/>
  <c r="Q108"/>
  <c r="Q106"/>
  <c r="Q104"/>
  <c r="Q109"/>
  <c r="Q112"/>
  <c r="L72" i="17"/>
  <c r="L70"/>
  <c r="L69"/>
  <c r="L71"/>
  <c r="K65" i="16"/>
  <c r="K64"/>
  <c r="K66"/>
  <c r="J58" i="8"/>
  <c r="J57"/>
  <c r="O97" i="20"/>
  <c r="O98"/>
  <c r="O99"/>
  <c r="O101"/>
  <c r="O100"/>
  <c r="O102"/>
  <c r="N92" i="19"/>
  <c r="N91"/>
  <c r="N90"/>
  <c r="N93"/>
  <c r="K63" i="16"/>
  <c r="K62"/>
  <c r="K61"/>
  <c r="K60"/>
  <c r="N82" i="19"/>
  <c r="N76"/>
  <c r="N77"/>
  <c r="N81"/>
  <c r="N78"/>
  <c r="N79"/>
  <c r="N80"/>
  <c r="P94" i="21"/>
  <c r="P90"/>
  <c r="P92"/>
  <c r="P96"/>
  <c r="P89"/>
  <c r="P88"/>
  <c r="P95"/>
  <c r="P91"/>
  <c r="P93"/>
  <c r="L67" i="17"/>
  <c r="L78"/>
  <c r="Q146" i="22"/>
  <c r="Q147"/>
  <c r="P112" i="21"/>
  <c r="P116"/>
  <c r="P114"/>
  <c r="P113"/>
  <c r="P115"/>
  <c r="P117"/>
  <c r="L76" i="17"/>
  <c r="L77"/>
  <c r="P120" i="21"/>
  <c r="P130"/>
  <c r="P131"/>
  <c r="Q136" i="22"/>
  <c r="Q135"/>
  <c r="Q137"/>
  <c r="Q134"/>
  <c r="Q138"/>
  <c r="N101" i="19"/>
  <c r="N102"/>
  <c r="P123" i="21"/>
  <c r="P125"/>
  <c r="P124"/>
  <c r="P126"/>
  <c r="M67" i="18"/>
  <c r="M66"/>
  <c r="M64"/>
  <c r="M68"/>
  <c r="M65"/>
  <c r="M69"/>
  <c r="M63"/>
  <c r="J51" i="8"/>
  <c r="J53"/>
  <c r="J52"/>
  <c r="J50"/>
  <c r="I50" i="9"/>
  <c r="I39"/>
  <c r="N83" i="19"/>
  <c r="N87"/>
  <c r="N86"/>
  <c r="N84"/>
  <c r="N85"/>
  <c r="N88"/>
  <c r="P105" i="21"/>
  <c r="P107"/>
  <c r="P106"/>
  <c r="P108"/>
  <c r="P110"/>
  <c r="P109"/>
  <c r="L74" i="17"/>
  <c r="L75"/>
  <c r="L73"/>
  <c r="O87" i="20"/>
  <c r="O83"/>
  <c r="O86"/>
  <c r="O88"/>
  <c r="O82"/>
  <c r="O84"/>
  <c r="O85"/>
  <c r="O89"/>
  <c r="J56" i="8"/>
  <c r="J54"/>
  <c r="J55"/>
  <c r="M75" i="18"/>
  <c r="M73"/>
  <c r="M72"/>
  <c r="M74"/>
  <c r="M70"/>
  <c r="M48"/>
  <c r="M71"/>
  <c r="M88"/>
  <c r="M89"/>
  <c r="Q129" i="22"/>
  <c r="Q128"/>
  <c r="Q131"/>
  <c r="Q130"/>
  <c r="Q132"/>
  <c r="Q133"/>
  <c r="P128" i="21"/>
  <c r="P132"/>
  <c r="Q123" i="22"/>
  <c r="Q126"/>
  <c r="Q121"/>
  <c r="Q124"/>
  <c r="Q122"/>
  <c r="Q125"/>
  <c r="Q127"/>
  <c r="N89" i="19"/>
  <c r="N95"/>
  <c r="N94"/>
  <c r="N96"/>
  <c r="N97"/>
  <c r="O8" i="20"/>
  <c r="O9"/>
  <c r="N8" i="19"/>
  <c r="N9"/>
  <c r="N39" s="1"/>
  <c r="M8" i="18"/>
  <c r="M9"/>
  <c r="M102" s="1"/>
  <c r="L9" i="17"/>
  <c r="L8"/>
  <c r="J9" i="8"/>
  <c r="J33" s="1"/>
  <c r="J8"/>
  <c r="H9" i="10"/>
  <c r="H8"/>
  <c r="O112" i="20"/>
  <c r="O113"/>
  <c r="O114"/>
  <c r="K69" i="16"/>
  <c r="M47" i="18"/>
  <c r="P111" i="21"/>
  <c r="P60"/>
  <c r="P57"/>
  <c r="K43" i="16"/>
  <c r="K48"/>
  <c r="K44"/>
  <c r="K45"/>
  <c r="K47"/>
  <c r="K46"/>
  <c r="P85" i="21"/>
  <c r="P87"/>
  <c r="P79"/>
  <c r="P81"/>
  <c r="P80"/>
  <c r="P83"/>
  <c r="P84"/>
  <c r="P86"/>
  <c r="P82"/>
  <c r="P78"/>
  <c r="K59" i="16"/>
  <c r="K56"/>
  <c r="K55"/>
  <c r="K57"/>
  <c r="K58"/>
  <c r="N71" i="19"/>
  <c r="N72"/>
  <c r="N73"/>
  <c r="N74"/>
  <c r="N70"/>
  <c r="N75"/>
  <c r="N69"/>
  <c r="N68"/>
  <c r="I45" i="9"/>
  <c r="I47"/>
  <c r="I46"/>
  <c r="L60" i="17"/>
  <c r="L62"/>
  <c r="L63"/>
  <c r="L59"/>
  <c r="L61"/>
  <c r="L58"/>
  <c r="O90" i="20"/>
  <c r="O94"/>
  <c r="O95"/>
  <c r="O93"/>
  <c r="O91"/>
  <c r="O92"/>
  <c r="O96"/>
  <c r="M81" i="18"/>
  <c r="M82"/>
  <c r="M83"/>
  <c r="M84"/>
  <c r="M50"/>
  <c r="Q118" i="22"/>
  <c r="Q116"/>
  <c r="Q115"/>
  <c r="Q114"/>
  <c r="Q113"/>
  <c r="Q119"/>
  <c r="Q120"/>
  <c r="P127" i="21"/>
  <c r="P129"/>
  <c r="Q140" i="22"/>
  <c r="Q139"/>
  <c r="Q141"/>
  <c r="L65" i="17"/>
  <c r="L66"/>
  <c r="L68"/>
  <c r="L64"/>
  <c r="N98" i="19"/>
  <c r="N99"/>
  <c r="N100"/>
  <c r="P119" i="21"/>
  <c r="P118"/>
  <c r="P121"/>
  <c r="P122"/>
  <c r="N49" i="19"/>
  <c r="N54"/>
  <c r="N56"/>
  <c r="N53"/>
  <c r="N51"/>
  <c r="N52"/>
  <c r="N55"/>
  <c r="N57"/>
  <c r="N58"/>
  <c r="N50"/>
  <c r="J40" i="8"/>
  <c r="J42"/>
  <c r="J44"/>
  <c r="J39"/>
  <c r="J43"/>
  <c r="J41"/>
  <c r="Q117" i="22"/>
  <c r="Q143"/>
  <c r="Q144"/>
  <c r="Q145"/>
  <c r="Q85"/>
  <c r="Q89"/>
  <c r="Q88"/>
  <c r="Q90"/>
  <c r="Q92"/>
  <c r="Q84"/>
  <c r="Q93"/>
  <c r="Q91"/>
  <c r="Q87"/>
  <c r="Q86"/>
  <c r="Q83"/>
  <c r="H41" i="10"/>
  <c r="H40"/>
  <c r="O81" i="20"/>
  <c r="O73"/>
  <c r="O74"/>
  <c r="O78"/>
  <c r="O76"/>
  <c r="O79"/>
  <c r="O75"/>
  <c r="O77"/>
  <c r="O80"/>
  <c r="O53"/>
  <c r="P99" i="21"/>
  <c r="P103"/>
  <c r="P98"/>
  <c r="P101"/>
  <c r="P100"/>
  <c r="P97"/>
  <c r="P102"/>
  <c r="P104"/>
  <c r="M77" i="18"/>
  <c r="M79"/>
  <c r="M78"/>
  <c r="M76"/>
  <c r="M80"/>
  <c r="K67" i="16"/>
  <c r="K68"/>
  <c r="O116" i="20"/>
  <c r="O60"/>
  <c r="Q96" i="22"/>
  <c r="Q98"/>
  <c r="Q101"/>
  <c r="Q99"/>
  <c r="Q94"/>
  <c r="Q100"/>
  <c r="Q103"/>
  <c r="Q95"/>
  <c r="Q102"/>
  <c r="Q97"/>
  <c r="I48" i="9"/>
  <c r="I49"/>
  <c r="I38"/>
  <c r="O110" i="20"/>
  <c r="O108"/>
  <c r="O109"/>
  <c r="O111"/>
  <c r="O58"/>
  <c r="O105"/>
  <c r="O104"/>
  <c r="O106"/>
  <c r="O103"/>
  <c r="O107"/>
  <c r="O57"/>
  <c r="M85" i="18"/>
  <c r="M87"/>
  <c r="M51"/>
  <c r="F8" i="12"/>
  <c r="F9"/>
  <c r="F25" s="1"/>
  <c r="Q8" i="22"/>
  <c r="Q9"/>
  <c r="Q160" s="1"/>
  <c r="E9" i="13"/>
  <c r="E24" s="1"/>
  <c r="E8"/>
  <c r="P9" i="21"/>
  <c r="P43" s="1"/>
  <c r="P8"/>
  <c r="K9" i="16"/>
  <c r="K35" s="1"/>
  <c r="K8"/>
  <c r="I9" i="9"/>
  <c r="I31" s="1"/>
  <c r="I8"/>
  <c r="G9" i="11"/>
  <c r="G8"/>
  <c r="O115" i="20"/>
  <c r="O117"/>
  <c r="M86" i="18"/>
  <c r="M90"/>
  <c r="J59" i="8"/>
  <c r="P64" i="21"/>
  <c r="P66"/>
  <c r="P56"/>
  <c r="P65"/>
  <c r="P59"/>
  <c r="P62"/>
  <c r="M40" i="16"/>
  <c r="M87"/>
  <c r="M69"/>
  <c r="M65"/>
  <c r="M61"/>
  <c r="M35"/>
  <c r="M82"/>
  <c r="M59"/>
  <c r="M54"/>
  <c r="M66"/>
  <c r="M43"/>
  <c r="M53"/>
  <c r="M38"/>
  <c r="M37"/>
  <c r="M51"/>
  <c r="M52"/>
  <c r="M47"/>
  <c r="M46"/>
  <c r="M84"/>
  <c r="M49"/>
  <c r="M58"/>
  <c r="M41"/>
  <c r="M48"/>
  <c r="M67"/>
  <c r="M50"/>
  <c r="M62"/>
  <c r="M39"/>
  <c r="M83"/>
  <c r="M60"/>
  <c r="M44"/>
  <c r="M42"/>
  <c r="M45"/>
  <c r="M68"/>
  <c r="M34"/>
  <c r="M85"/>
  <c r="M64"/>
  <c r="M36"/>
  <c r="M80"/>
  <c r="M55"/>
  <c r="M63"/>
  <c r="M57"/>
  <c r="M56"/>
  <c r="M81"/>
  <c r="M86"/>
  <c r="F42" i="12"/>
  <c r="F41"/>
  <c r="F26"/>
  <c r="F43"/>
  <c r="F24"/>
  <c r="M107" i="18"/>
  <c r="M105"/>
  <c r="M38"/>
  <c r="M108"/>
  <c r="M37"/>
  <c r="M45"/>
  <c r="M109"/>
  <c r="M101"/>
  <c r="M39"/>
  <c r="M103"/>
  <c r="M36"/>
  <c r="M42"/>
  <c r="M106"/>
  <c r="M104"/>
  <c r="M40"/>
  <c r="M110"/>
  <c r="M44"/>
  <c r="M41"/>
  <c r="M43"/>
  <c r="H32" i="10"/>
  <c r="H31"/>
  <c r="H28"/>
  <c r="H29"/>
  <c r="H54"/>
  <c r="H57"/>
  <c r="H30"/>
  <c r="H55"/>
  <c r="H58"/>
  <c r="H56"/>
  <c r="J71" i="8"/>
  <c r="J74"/>
  <c r="J76"/>
  <c r="J35"/>
  <c r="J32"/>
  <c r="J36"/>
  <c r="J38"/>
  <c r="J75"/>
  <c r="J34"/>
  <c r="J37"/>
  <c r="J73"/>
  <c r="J77"/>
  <c r="J72"/>
  <c r="I49" i="11"/>
  <c r="I34"/>
  <c r="I30"/>
  <c r="I26"/>
  <c r="I47"/>
  <c r="I33"/>
  <c r="I29"/>
  <c r="I48"/>
  <c r="I32"/>
  <c r="I28"/>
  <c r="I50"/>
  <c r="I35"/>
  <c r="I31"/>
  <c r="I27"/>
  <c r="G47"/>
  <c r="G26"/>
  <c r="G50"/>
  <c r="G27"/>
  <c r="G49"/>
  <c r="G48"/>
  <c r="G28"/>
  <c r="G29"/>
  <c r="N89" i="17"/>
  <c r="N48"/>
  <c r="N38"/>
  <c r="N53"/>
  <c r="N49"/>
  <c r="N42"/>
  <c r="N74"/>
  <c r="N78"/>
  <c r="N97"/>
  <c r="N40"/>
  <c r="N64"/>
  <c r="N59"/>
  <c r="N35"/>
  <c r="N57"/>
  <c r="N50"/>
  <c r="N73"/>
  <c r="N55"/>
  <c r="N67"/>
  <c r="N47"/>
  <c r="N52"/>
  <c r="N69"/>
  <c r="N36"/>
  <c r="N90"/>
  <c r="N77"/>
  <c r="N75"/>
  <c r="N43"/>
  <c r="N63"/>
  <c r="N41"/>
  <c r="N61"/>
  <c r="N45"/>
  <c r="N39"/>
  <c r="N70"/>
  <c r="N94"/>
  <c r="N65"/>
  <c r="N56"/>
  <c r="N66"/>
  <c r="N51"/>
  <c r="N68"/>
  <c r="N62"/>
  <c r="N71"/>
  <c r="N46"/>
  <c r="N96"/>
  <c r="N91"/>
  <c r="N54"/>
  <c r="N58"/>
  <c r="N60"/>
  <c r="N95"/>
  <c r="N92"/>
  <c r="N44"/>
  <c r="N37"/>
  <c r="N34"/>
  <c r="N93"/>
  <c r="N72"/>
  <c r="N76"/>
  <c r="E23" i="13"/>
  <c r="E36"/>
  <c r="E22"/>
  <c r="P39" i="19"/>
  <c r="P114"/>
  <c r="P77"/>
  <c r="P90"/>
  <c r="P63"/>
  <c r="P100"/>
  <c r="P55"/>
  <c r="P52"/>
  <c r="P98"/>
  <c r="P91"/>
  <c r="P76"/>
  <c r="P122"/>
  <c r="P79"/>
  <c r="P42"/>
  <c r="P116"/>
  <c r="P49"/>
  <c r="P59"/>
  <c r="P82"/>
  <c r="P64"/>
  <c r="P47"/>
  <c r="P117"/>
  <c r="P86"/>
  <c r="P80"/>
  <c r="P118"/>
  <c r="P74"/>
  <c r="P51"/>
  <c r="P103"/>
  <c r="P53"/>
  <c r="P54"/>
  <c r="P48"/>
  <c r="P73"/>
  <c r="P43"/>
  <c r="P121"/>
  <c r="P81"/>
  <c r="P85"/>
  <c r="P115"/>
  <c r="P70"/>
  <c r="P60"/>
  <c r="P93"/>
  <c r="P57"/>
  <c r="P50"/>
  <c r="P99"/>
  <c r="P83"/>
  <c r="P123"/>
  <c r="P65"/>
  <c r="P69"/>
  <c r="P67"/>
  <c r="P62"/>
  <c r="P45"/>
  <c r="P94"/>
  <c r="P92"/>
  <c r="P88"/>
  <c r="P75"/>
  <c r="P72"/>
  <c r="P95"/>
  <c r="P58"/>
  <c r="P61"/>
  <c r="P78"/>
  <c r="P38"/>
  <c r="P66"/>
  <c r="P41"/>
  <c r="P89"/>
  <c r="P119"/>
  <c r="P124"/>
  <c r="P40"/>
  <c r="P68"/>
  <c r="P101"/>
  <c r="P46"/>
  <c r="P56"/>
  <c r="P87"/>
  <c r="P96"/>
  <c r="P71"/>
  <c r="P102"/>
  <c r="P84"/>
  <c r="P97"/>
  <c r="P120"/>
  <c r="P44"/>
  <c r="I66" i="9"/>
  <c r="I34"/>
  <c r="I35"/>
  <c r="I62"/>
  <c r="I33"/>
  <c r="I67"/>
  <c r="I65"/>
  <c r="I64"/>
  <c r="I32"/>
  <c r="I30"/>
  <c r="P155" i="21"/>
  <c r="P153"/>
  <c r="P52"/>
  <c r="P44"/>
  <c r="P145"/>
  <c r="P151"/>
  <c r="P149"/>
  <c r="P148"/>
  <c r="P50"/>
  <c r="P45"/>
  <c r="P47"/>
  <c r="P54"/>
  <c r="P53"/>
  <c r="P152"/>
  <c r="P46"/>
  <c r="P49"/>
  <c r="P48"/>
  <c r="P144"/>
  <c r="P154"/>
  <c r="P51"/>
  <c r="P147"/>
  <c r="P150"/>
  <c r="P146"/>
  <c r="P42"/>
  <c r="P143"/>
  <c r="F28" i="2"/>
  <c r="G43" s="1"/>
  <c r="B223" i="3"/>
  <c r="K82" i="16"/>
  <c r="K81"/>
  <c r="K85"/>
  <c r="K37"/>
  <c r="K80"/>
  <c r="K84"/>
  <c r="K34"/>
  <c r="K40"/>
  <c r="K39"/>
  <c r="K38"/>
  <c r="K36"/>
  <c r="K41"/>
  <c r="K83"/>
  <c r="K86"/>
  <c r="K87"/>
  <c r="H43" i="12"/>
  <c r="H42"/>
  <c r="H29"/>
  <c r="H28"/>
  <c r="H27"/>
  <c r="H26"/>
  <c r="H25"/>
  <c r="H24"/>
  <c r="H41"/>
  <c r="O52" i="18"/>
  <c r="O67"/>
  <c r="O48"/>
  <c r="O58"/>
  <c r="O44"/>
  <c r="O50"/>
  <c r="O40"/>
  <c r="O42"/>
  <c r="O70"/>
  <c r="O87"/>
  <c r="O65"/>
  <c r="O107"/>
  <c r="O60"/>
  <c r="O88"/>
  <c r="O56"/>
  <c r="O77"/>
  <c r="O46"/>
  <c r="O36"/>
  <c r="O71"/>
  <c r="O83"/>
  <c r="O61"/>
  <c r="O78"/>
  <c r="O53"/>
  <c r="O73"/>
  <c r="O80"/>
  <c r="O90"/>
  <c r="O110"/>
  <c r="O102"/>
  <c r="O104"/>
  <c r="O106"/>
  <c r="O62"/>
  <c r="O89"/>
  <c r="O81"/>
  <c r="O51"/>
  <c r="O72"/>
  <c r="O47"/>
  <c r="O63"/>
  <c r="O43"/>
  <c r="O54"/>
  <c r="O39"/>
  <c r="O45"/>
  <c r="O68"/>
  <c r="O37"/>
  <c r="O64"/>
  <c r="O103"/>
  <c r="O59"/>
  <c r="O84"/>
  <c r="O55"/>
  <c r="O82"/>
  <c r="O69"/>
  <c r="O66"/>
  <c r="O85"/>
  <c r="O57"/>
  <c r="O79"/>
  <c r="O49"/>
  <c r="O74"/>
  <c r="O41"/>
  <c r="O75"/>
  <c r="O38"/>
  <c r="O101"/>
  <c r="O108"/>
  <c r="O105"/>
  <c r="O86"/>
  <c r="O109"/>
  <c r="O76"/>
  <c r="J55" i="10"/>
  <c r="J41"/>
  <c r="J54"/>
  <c r="J39"/>
  <c r="J32"/>
  <c r="J36"/>
  <c r="J37"/>
  <c r="J34"/>
  <c r="J33"/>
  <c r="J29"/>
  <c r="J28"/>
  <c r="J58"/>
  <c r="J31"/>
  <c r="J38"/>
  <c r="J57"/>
  <c r="J30"/>
  <c r="J56"/>
  <c r="J42"/>
  <c r="J40"/>
  <c r="J35"/>
  <c r="L36" i="8"/>
  <c r="L42"/>
  <c r="L48"/>
  <c r="L54"/>
  <c r="L77"/>
  <c r="L76"/>
  <c r="L37"/>
  <c r="L43"/>
  <c r="L49"/>
  <c r="L55"/>
  <c r="L57"/>
  <c r="L32"/>
  <c r="L38"/>
  <c r="L44"/>
  <c r="L50"/>
  <c r="L56"/>
  <c r="L59"/>
  <c r="L33"/>
  <c r="L39"/>
  <c r="L45"/>
  <c r="L51"/>
  <c r="L58"/>
  <c r="L72"/>
  <c r="L34"/>
  <c r="L40"/>
  <c r="L46"/>
  <c r="L52"/>
  <c r="L71"/>
  <c r="L74"/>
  <c r="L35"/>
  <c r="L41"/>
  <c r="L47"/>
  <c r="L53"/>
  <c r="L73"/>
  <c r="L75"/>
  <c r="O129" i="20"/>
  <c r="O51"/>
  <c r="O138"/>
  <c r="O136"/>
  <c r="O48"/>
  <c r="O47"/>
  <c r="O44"/>
  <c r="O133"/>
  <c r="O46"/>
  <c r="O137"/>
  <c r="O41"/>
  <c r="O45"/>
  <c r="O135"/>
  <c r="O131"/>
  <c r="O43"/>
  <c r="O42"/>
  <c r="O50"/>
  <c r="O139"/>
  <c r="O49"/>
  <c r="O132"/>
  <c r="O130"/>
  <c r="O134"/>
  <c r="O40"/>
  <c r="O128"/>
  <c r="Q72"/>
  <c r="Q81"/>
  <c r="Q52"/>
  <c r="Q74"/>
  <c r="Q94"/>
  <c r="Q93"/>
  <c r="Q96"/>
  <c r="Q49"/>
  <c r="Q48"/>
  <c r="Q50"/>
  <c r="Q91"/>
  <c r="Q79"/>
  <c r="Q80"/>
  <c r="Q87"/>
  <c r="Q89"/>
  <c r="Q139"/>
  <c r="Q43"/>
  <c r="Q83"/>
  <c r="Q85"/>
  <c r="Q84"/>
  <c r="Q133"/>
  <c r="Q41"/>
  <c r="Q62"/>
  <c r="Q101"/>
  <c r="Q67"/>
  <c r="Q66"/>
  <c r="Q138"/>
  <c r="Q110"/>
  <c r="Q132"/>
  <c r="Q77"/>
  <c r="Q64"/>
  <c r="Q116"/>
  <c r="Q111"/>
  <c r="Q137"/>
  <c r="Q65"/>
  <c r="Q104"/>
  <c r="Q103"/>
  <c r="Q112"/>
  <c r="Q58"/>
  <c r="Q57"/>
  <c r="Q42"/>
  <c r="Q100"/>
  <c r="Q135"/>
  <c r="Q86"/>
  <c r="Q55"/>
  <c r="Q59"/>
  <c r="Q82"/>
  <c r="Q131"/>
  <c r="Q105"/>
  <c r="Q102"/>
  <c r="Q61"/>
  <c r="Q63"/>
  <c r="Q106"/>
  <c r="Q108"/>
  <c r="Q109"/>
  <c r="Q60"/>
  <c r="Q130"/>
  <c r="Q107"/>
  <c r="Q128"/>
  <c r="Q68"/>
  <c r="Q73"/>
  <c r="Q136"/>
  <c r="Q51"/>
  <c r="Q134"/>
  <c r="Q70"/>
  <c r="Q71"/>
  <c r="Q97"/>
  <c r="Q44"/>
  <c r="Q45"/>
  <c r="Q129"/>
  <c r="Q88"/>
  <c r="Q90"/>
  <c r="Q78"/>
  <c r="Q47"/>
  <c r="Q114"/>
  <c r="Q117"/>
  <c r="Q92"/>
  <c r="Q76"/>
  <c r="Q75"/>
  <c r="Q95"/>
  <c r="Q46"/>
  <c r="Q53"/>
  <c r="Q54"/>
  <c r="Q40"/>
  <c r="Q98"/>
  <c r="Q99"/>
  <c r="Q69"/>
  <c r="Q56"/>
  <c r="Q115"/>
  <c r="Q113"/>
  <c r="L35" i="17"/>
  <c r="L41"/>
  <c r="L96"/>
  <c r="L39"/>
  <c r="L95"/>
  <c r="L36"/>
  <c r="L42"/>
  <c r="L92"/>
  <c r="L40"/>
  <c r="L94"/>
  <c r="L97"/>
  <c r="L90"/>
  <c r="L93"/>
  <c r="L37"/>
  <c r="L91"/>
  <c r="L38"/>
  <c r="L34"/>
  <c r="L89"/>
  <c r="G36" i="13"/>
  <c r="G37"/>
  <c r="G22"/>
  <c r="G23"/>
  <c r="G24"/>
  <c r="N43" i="19"/>
  <c r="N117"/>
  <c r="N121"/>
  <c r="N119"/>
  <c r="N40"/>
  <c r="N38"/>
  <c r="N118"/>
  <c r="N123"/>
  <c r="N47"/>
  <c r="N46"/>
  <c r="N120"/>
  <c r="N41"/>
  <c r="N122"/>
  <c r="N42"/>
  <c r="N45"/>
  <c r="N48"/>
  <c r="N114"/>
  <c r="N44"/>
  <c r="N124"/>
  <c r="N116"/>
  <c r="N115"/>
  <c r="K40" i="9"/>
  <c r="K47"/>
  <c r="K63"/>
  <c r="K34"/>
  <c r="K41"/>
  <c r="K48"/>
  <c r="K65"/>
  <c r="K35"/>
  <c r="K42"/>
  <c r="K49"/>
  <c r="K66"/>
  <c r="K36"/>
  <c r="K43"/>
  <c r="K62"/>
  <c r="K30"/>
  <c r="K37"/>
  <c r="K44"/>
  <c r="K64"/>
  <c r="K31"/>
  <c r="K38"/>
  <c r="K45"/>
  <c r="K67"/>
  <c r="K32"/>
  <c r="K39"/>
  <c r="K46"/>
  <c r="K50"/>
  <c r="K33"/>
  <c r="S92" i="22"/>
  <c r="S102"/>
  <c r="S53"/>
  <c r="S146"/>
  <c r="S160"/>
  <c r="S74"/>
  <c r="S126"/>
  <c r="S114"/>
  <c r="S86"/>
  <c r="S165"/>
  <c r="S47"/>
  <c r="S139"/>
  <c r="S59"/>
  <c r="S97"/>
  <c r="S98"/>
  <c r="S58"/>
  <c r="S140"/>
  <c r="S172"/>
  <c r="S69"/>
  <c r="S131"/>
  <c r="S109"/>
  <c r="S90"/>
  <c r="S163"/>
  <c r="S51"/>
  <c r="S144"/>
  <c r="S54"/>
  <c r="S101"/>
  <c r="S94"/>
  <c r="S62"/>
  <c r="S135"/>
  <c r="S148"/>
  <c r="S65"/>
  <c r="S136"/>
  <c r="S105"/>
  <c r="S95"/>
  <c r="S161"/>
  <c r="S55"/>
  <c r="S127"/>
  <c r="S50"/>
  <c r="S106"/>
  <c r="S89"/>
  <c r="S66"/>
  <c r="S130"/>
  <c r="S142"/>
  <c r="S61"/>
  <c r="S141"/>
  <c r="S100"/>
  <c r="S99"/>
  <c r="S143"/>
  <c r="S60"/>
  <c r="S170"/>
  <c r="S46"/>
  <c r="S110"/>
  <c r="S85"/>
  <c r="S71"/>
  <c r="S125"/>
  <c r="S120"/>
  <c r="S56"/>
  <c r="S70"/>
  <c r="S96"/>
  <c r="S104"/>
  <c r="S137"/>
  <c r="S64"/>
  <c r="S166"/>
  <c r="S159"/>
  <c r="S115"/>
  <c r="S80"/>
  <c r="S75"/>
  <c r="S121"/>
  <c r="S103"/>
  <c r="S52"/>
  <c r="S93"/>
  <c r="S91"/>
  <c r="S108"/>
  <c r="S132"/>
  <c r="S68"/>
  <c r="S162"/>
  <c r="S147"/>
  <c r="S119"/>
  <c r="S76"/>
  <c r="S79"/>
  <c r="S116"/>
  <c r="S44"/>
  <c r="S48"/>
  <c r="S145"/>
  <c r="S87"/>
  <c r="S113"/>
  <c r="S128"/>
  <c r="S73"/>
  <c r="S171"/>
  <c r="S133"/>
  <c r="S124"/>
  <c r="S72"/>
  <c r="S84"/>
  <c r="S111"/>
  <c r="S45"/>
  <c r="S112"/>
  <c r="S168"/>
  <c r="S83"/>
  <c r="S117"/>
  <c r="S123"/>
  <c r="S77"/>
  <c r="S169"/>
  <c r="S82"/>
  <c r="S129"/>
  <c r="S67"/>
  <c r="S88"/>
  <c r="S107"/>
  <c r="S49"/>
  <c r="S138"/>
  <c r="S164"/>
  <c r="S78"/>
  <c r="S122"/>
  <c r="S118"/>
  <c r="S81"/>
  <c r="S167"/>
  <c r="S57"/>
  <c r="S134"/>
  <c r="S63"/>
  <c r="Q56"/>
  <c r="Q163"/>
  <c r="Q168"/>
  <c r="Q57"/>
  <c r="Q52"/>
  <c r="Q165"/>
  <c r="Q162"/>
  <c r="Q48"/>
  <c r="Q167"/>
  <c r="Q170"/>
  <c r="Q159"/>
  <c r="Q50"/>
  <c r="Q53"/>
  <c r="Q49"/>
  <c r="Q169"/>
  <c r="Q55"/>
  <c r="Q44"/>
  <c r="Q45"/>
  <c r="Q164"/>
  <c r="Q46"/>
  <c r="Q172"/>
  <c r="Q47"/>
  <c r="Q166"/>
  <c r="Q54"/>
  <c r="Q171"/>
  <c r="Q51"/>
  <c r="Q161"/>
  <c r="R59" i="21"/>
  <c r="R115"/>
  <c r="R71"/>
  <c r="R130"/>
  <c r="R52"/>
  <c r="R108"/>
  <c r="R64"/>
  <c r="R84"/>
  <c r="R148"/>
  <c r="R65"/>
  <c r="R123"/>
  <c r="R78"/>
  <c r="R111"/>
  <c r="R147"/>
  <c r="R79"/>
  <c r="R131"/>
  <c r="R91"/>
  <c r="R154"/>
  <c r="R72"/>
  <c r="R66"/>
  <c r="R49"/>
  <c r="R105"/>
  <c r="R153"/>
  <c r="R85"/>
  <c r="R43"/>
  <c r="R98"/>
  <c r="R122"/>
  <c r="R86"/>
  <c r="R150"/>
  <c r="R68"/>
  <c r="R125"/>
  <c r="R80"/>
  <c r="R129"/>
  <c r="R149"/>
  <c r="R81"/>
  <c r="R117"/>
  <c r="R93"/>
  <c r="R155"/>
  <c r="R74"/>
  <c r="R94"/>
  <c r="R51"/>
  <c r="R107"/>
  <c r="R143"/>
  <c r="R88"/>
  <c r="R45"/>
  <c r="R100"/>
  <c r="R121"/>
  <c r="R46"/>
  <c r="R101"/>
  <c r="R58"/>
  <c r="R114"/>
  <c r="R87"/>
  <c r="R102"/>
  <c r="R151"/>
  <c r="R83"/>
  <c r="R54"/>
  <c r="R95"/>
  <c r="R145"/>
  <c r="R42"/>
  <c r="R97"/>
  <c r="R53"/>
  <c r="R109"/>
  <c r="R126"/>
  <c r="R90"/>
  <c r="R47"/>
  <c r="R67"/>
  <c r="R124"/>
  <c r="R48"/>
  <c r="R103"/>
  <c r="R60"/>
  <c r="R116"/>
  <c r="R144"/>
  <c r="R61"/>
  <c r="R118"/>
  <c r="R73"/>
  <c r="R77"/>
  <c r="R55"/>
  <c r="R110"/>
  <c r="R44"/>
  <c r="R99"/>
  <c r="R56"/>
  <c r="R112"/>
  <c r="R104"/>
  <c r="R92"/>
  <c r="R113"/>
  <c r="R69"/>
  <c r="R127"/>
  <c r="R50"/>
  <c r="R106"/>
  <c r="R62"/>
  <c r="R119"/>
  <c r="R146"/>
  <c r="R63"/>
  <c r="R120"/>
  <c r="R75"/>
  <c r="R96"/>
  <c r="R57"/>
  <c r="R76"/>
  <c r="R132"/>
  <c r="R89"/>
  <c r="R152"/>
  <c r="R70"/>
  <c r="R128"/>
  <c r="R82"/>
  <c r="I63" i="9" l="1"/>
  <c r="E37" i="13"/>
  <c r="Q77" i="22"/>
  <c r="Q79"/>
  <c r="Q71"/>
  <c r="Q73"/>
  <c r="Q75"/>
  <c r="Q82"/>
  <c r="Q76"/>
  <c r="Q80"/>
  <c r="Q81"/>
  <c r="Q74"/>
  <c r="Q78"/>
  <c r="Q72"/>
  <c r="F29" i="12"/>
  <c r="F27"/>
  <c r="H38" i="10"/>
  <c r="H39"/>
  <c r="H37"/>
  <c r="H33"/>
  <c r="J48" i="8"/>
  <c r="J45"/>
  <c r="J47"/>
  <c r="J49"/>
  <c r="J46"/>
  <c r="L54" i="17"/>
  <c r="L57"/>
  <c r="L52"/>
  <c r="L51"/>
  <c r="L53"/>
  <c r="L55"/>
  <c r="L56"/>
  <c r="G33" i="11"/>
  <c r="G34"/>
  <c r="I44" i="9"/>
  <c r="I42"/>
  <c r="I43"/>
  <c r="I41"/>
  <c r="I36"/>
  <c r="K52" i="16"/>
  <c r="K49"/>
  <c r="K54"/>
  <c r="K53"/>
  <c r="K51"/>
  <c r="K50"/>
  <c r="P67" i="21"/>
  <c r="P69"/>
  <c r="P70"/>
  <c r="P74"/>
  <c r="P73"/>
  <c r="P77"/>
  <c r="P72"/>
  <c r="P75"/>
  <c r="P68"/>
  <c r="P76"/>
  <c r="P71"/>
  <c r="P55"/>
  <c r="M62" i="18"/>
  <c r="M55"/>
  <c r="M61"/>
  <c r="M57"/>
  <c r="M58"/>
  <c r="M56"/>
  <c r="M59"/>
  <c r="M60"/>
  <c r="M46"/>
  <c r="N64" i="19"/>
  <c r="N66"/>
  <c r="N65"/>
  <c r="N62"/>
  <c r="N61"/>
  <c r="N63"/>
  <c r="N59"/>
  <c r="N67"/>
  <c r="N60"/>
  <c r="O64" i="20"/>
  <c r="O68"/>
  <c r="O71"/>
  <c r="O67"/>
  <c r="O69"/>
  <c r="O63"/>
  <c r="O65"/>
  <c r="O66"/>
  <c r="O70"/>
  <c r="O72"/>
  <c r="O52"/>
  <c r="K42" i="16"/>
  <c r="L43" i="17"/>
  <c r="Q58" i="22"/>
  <c r="G30" i="11"/>
  <c r="I221" i="3"/>
  <c r="H222"/>
  <c r="G222"/>
  <c r="L221"/>
  <c r="G221"/>
  <c r="F222"/>
  <c r="F221"/>
  <c r="C225" s="1"/>
  <c r="G21" i="2" s="1"/>
  <c r="G17" s="1"/>
  <c r="M221" i="3"/>
  <c r="H221"/>
  <c r="J221"/>
  <c r="K221"/>
  <c r="F19" i="2" l="1"/>
</calcChain>
</file>

<file path=xl/sharedStrings.xml><?xml version="1.0" encoding="utf-8"?>
<sst xmlns="http://schemas.openxmlformats.org/spreadsheetml/2006/main" count="2422" uniqueCount="434">
  <si>
    <t>2. pour évaluer la concordance globale entre des variables (en lignes) mesurées sur les mêmes individus (en colonnes).</t>
  </si>
  <si>
    <t xml:space="preserve">statistique non paramétrique </t>
  </si>
  <si>
    <t>cas où N = n1 ...n15 &lt;=100 .</t>
  </si>
  <si>
    <t>Tableau des scores :</t>
  </si>
  <si>
    <t>i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</si>
  <si>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</si>
  <si>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</si>
  <si>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</si>
  <si>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</si>
  <si>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</si>
  <si>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</si>
  <si>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</si>
  <si>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</si>
  <si>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</si>
  <si>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</si>
  <si>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</si>
  <si>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</si>
  <si>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</si>
  <si>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</si>
  <si>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</si>
  <si>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Li</t>
  </si>
  <si>
    <t>Li^2</t>
  </si>
  <si>
    <t>N =</t>
  </si>
  <si>
    <t>total</t>
  </si>
  <si>
    <t>Pour le calcul de X^2r :</t>
  </si>
  <si>
    <t>Rj=</t>
  </si>
  <si>
    <t>Rj^2=</t>
  </si>
  <si>
    <t xml:space="preserve">k = </t>
  </si>
  <si>
    <t>X^2r =</t>
  </si>
  <si>
    <t>Tableau des rangs :</t>
  </si>
  <si>
    <t>Pour des rangs ex aequo (compte le nombre de rangs identiques dans le tableau des rangs)</t>
  </si>
  <si>
    <t>Rj =</t>
  </si>
  <si>
    <t>Tableau des rangs utiles tenant compte des ex aequo :</t>
  </si>
  <si>
    <t>Valeur X^2r observée</t>
  </si>
  <si>
    <t>nombre de degrés de liberté :</t>
  </si>
  <si>
    <t>nu =</t>
  </si>
  <si>
    <t>Hypothèses du test d'égalité des probabilités :</t>
  </si>
  <si>
    <t>H0 :les distributions sont les mêmes pour les k échantillons</t>
  </si>
  <si>
    <t>H1 :les distributions varient entre les k échantillons</t>
  </si>
  <si>
    <t>alpha =</t>
  </si>
  <si>
    <t>seuil au risque alpha :</t>
  </si>
  <si>
    <t>règle de décision au risque alpha :</t>
  </si>
  <si>
    <t xml:space="preserve">       conclusion :</t>
  </si>
  <si>
    <t>au risque</t>
  </si>
  <si>
    <t>degré de signification :</t>
  </si>
  <si>
    <t>alpha s =</t>
  </si>
  <si>
    <t>Table du test de Friedmann :</t>
  </si>
  <si>
    <t>k = 3</t>
  </si>
  <si>
    <t>N = 2</t>
  </si>
  <si>
    <t>X^2r</t>
  </si>
  <si>
    <t>p</t>
  </si>
  <si>
    <t>N = 3</t>
  </si>
  <si>
    <t>N = 4</t>
  </si>
  <si>
    <t>N = 5</t>
  </si>
  <si>
    <t>N = 6</t>
  </si>
  <si>
    <t>N = 7</t>
  </si>
  <si>
    <t>N = 8</t>
  </si>
  <si>
    <t>N = 9</t>
  </si>
  <si>
    <t>k = 4</t>
  </si>
  <si>
    <t>k\N</t>
  </si>
  <si>
    <t>N=</t>
  </si>
  <si>
    <t>k =</t>
  </si>
  <si>
    <t>degré de signification p =</t>
  </si>
  <si>
    <t>---- Echantillons appariés ----</t>
  </si>
  <si>
    <t>Rangs utiles pour des comparaisons 2 à 2</t>
  </si>
  <si>
    <t>Comparaisons 2 à 2 non paramétriques</t>
  </si>
  <si>
    <t>Pour réaliser des comparaisons 2 à 2</t>
  </si>
  <si>
    <t>il suffit de vous placer dans l'une des feuilles suivantes.</t>
  </si>
  <si>
    <t xml:space="preserve">in : </t>
  </si>
  <si>
    <t>P. Georgin et M. Gouet</t>
  </si>
  <si>
    <t>Statistiques avec Excel 2000.</t>
  </si>
  <si>
    <t>Eyrolles, Paris, 2000. 338 p.</t>
  </si>
  <si>
    <t>L'utilitaire de comparaisons multiples est réalisé par G. Le Pape</t>
  </si>
  <si>
    <t xml:space="preserve">d'après : </t>
  </si>
  <si>
    <t>S. Siegel &amp; Castellan N.J.</t>
  </si>
  <si>
    <t>Non parametric statistics for the behavioral sciences</t>
  </si>
  <si>
    <t>McGraw-Hill, New York, 1988</t>
  </si>
  <si>
    <t>alpha</t>
  </si>
  <si>
    <t>Bidirect.</t>
  </si>
  <si>
    <t>ncp</t>
  </si>
  <si>
    <t>Unidirect.</t>
  </si>
  <si>
    <t>Bidirectionnel</t>
  </si>
  <si>
    <t>Unidirectionnel</t>
  </si>
  <si>
    <r>
      <t>Remarque</t>
    </r>
    <r>
      <rPr>
        <sz val="12"/>
        <rFont val="Helv"/>
      </rPr>
      <t xml:space="preserve"> :</t>
    </r>
  </si>
  <si>
    <t>n1 =</t>
  </si>
  <si>
    <t>Somme rgs 1 =</t>
  </si>
  <si>
    <t>n2 =</t>
  </si>
  <si>
    <t>Somme rgs 2 =</t>
  </si>
  <si>
    <t>n3 =</t>
  </si>
  <si>
    <t>Somme rgs 3 =</t>
  </si>
  <si>
    <t>Choix n° =&gt;</t>
  </si>
  <si>
    <t>Votre choix :</t>
  </si>
  <si>
    <t>z =</t>
  </si>
  <si>
    <t>Différences</t>
  </si>
  <si>
    <t>Valeurs</t>
  </si>
  <si>
    <t>valeur =</t>
  </si>
  <si>
    <t>Les différences supérieures</t>
  </si>
  <si>
    <t>sont significatives au seuil choisi</t>
  </si>
  <si>
    <t>Choix n° :</t>
  </si>
  <si>
    <t>q(a, ncp)</t>
  </si>
  <si>
    <t>Rangs des valeurs</t>
  </si>
  <si>
    <t>n4 =</t>
  </si>
  <si>
    <t>Somme rgs 4 =</t>
  </si>
  <si>
    <t>significatives au seuil choisi</t>
  </si>
  <si>
    <t>n5 =</t>
  </si>
  <si>
    <t>Somme rgs 5 =</t>
  </si>
  <si>
    <t>n6 =</t>
  </si>
  <si>
    <t>Somme rgs 6 =</t>
  </si>
  <si>
    <t>n7 =</t>
  </si>
  <si>
    <t>Somme rgs 7 =</t>
  </si>
  <si>
    <t>n8 =</t>
  </si>
  <si>
    <t>Somme rgs 8 =</t>
  </si>
  <si>
    <t>L'utilitaire du test de Friedman est de P. Georgin et M. Gouet</t>
  </si>
  <si>
    <t xml:space="preserve">N individus = </t>
  </si>
  <si>
    <t>Q2</t>
  </si>
  <si>
    <t>Q1</t>
  </si>
  <si>
    <t>Q3</t>
  </si>
  <si>
    <t>Q2-Q1</t>
  </si>
  <si>
    <t>Q3-Q2</t>
  </si>
  <si>
    <t>n9 =</t>
  </si>
  <si>
    <t>Somme rgs 9 =</t>
  </si>
  <si>
    <t>n10 =</t>
  </si>
  <si>
    <t>n11 =</t>
  </si>
  <si>
    <t>Somme rgs 10 =</t>
  </si>
  <si>
    <t>Somme rgs 11 =</t>
  </si>
  <si>
    <t>n12 =</t>
  </si>
  <si>
    <t>Somme rgs 12 =</t>
  </si>
  <si>
    <t>n13 =</t>
  </si>
  <si>
    <t>Somme rgs 13 =</t>
  </si>
  <si>
    <t>n14 =</t>
  </si>
  <si>
    <t>Somme rgs 14 =</t>
  </si>
  <si>
    <t>n15 =</t>
  </si>
  <si>
    <t>Somme rgs 15 =</t>
  </si>
  <si>
    <t>La seule opération à effectuer dans les feuilles suivantes est le choix du seuil de risque</t>
  </si>
  <si>
    <t>ou égales à 'valeur'</t>
  </si>
  <si>
    <t>ou égales à 'valeur' sont</t>
  </si>
  <si>
    <t>Test de Friedmann pour la comparaison non-paramétrique de k séries appariées (k&lt;=15 séries appariées)</t>
  </si>
  <si>
    <t>Le test de Friedmann pour séries appariées : indiquez le seuil de risque en G14</t>
  </si>
  <si>
    <r>
      <t>ATTENTION</t>
    </r>
    <r>
      <rPr>
        <sz val="12"/>
        <color indexed="10"/>
        <rFont val="Helv"/>
      </rPr>
      <t xml:space="preserve"> : </t>
    </r>
    <r>
      <rPr>
        <b/>
        <sz val="10"/>
        <color indexed="10"/>
        <rFont val="Arial"/>
        <family val="2"/>
      </rPr>
      <t>seule la feuille correspondant au nombre de séries placées dans les données est valide !</t>
    </r>
  </si>
  <si>
    <t xml:space="preserve"> les séries doivent toutes</t>
  </si>
  <si>
    <t>être &lt; ou = à 100</t>
  </si>
  <si>
    <t>Sér.1</t>
  </si>
  <si>
    <t>Sér.2</t>
  </si>
  <si>
    <t>Sér.3</t>
  </si>
  <si>
    <t>Sér.4</t>
  </si>
  <si>
    <t>Sér.5</t>
  </si>
  <si>
    <t>Sér.6</t>
  </si>
  <si>
    <t>Sér.7</t>
  </si>
  <si>
    <t>Sér.8</t>
  </si>
  <si>
    <t>Sér.9</t>
  </si>
  <si>
    <t>Sér.10</t>
  </si>
  <si>
    <t>Sér.11</t>
  </si>
  <si>
    <t>Sér.12</t>
  </si>
  <si>
    <t>Sér.13</t>
  </si>
  <si>
    <t>Sér.14</t>
  </si>
  <si>
    <t>Sér.15</t>
  </si>
  <si>
    <t>Sér. 2</t>
  </si>
  <si>
    <t>Sér. 3</t>
  </si>
  <si>
    <t>Sér. 4</t>
  </si>
  <si>
    <t>Sér. 5</t>
  </si>
  <si>
    <t>Sér. 6</t>
  </si>
  <si>
    <t>Sér.1-Sér.2 =</t>
  </si>
  <si>
    <t>Sér.1-Sér.3 =</t>
  </si>
  <si>
    <t>Sér.2-Sér.3 =</t>
  </si>
  <si>
    <t>Contr - Sér.2 =</t>
  </si>
  <si>
    <t>Contr - Sér.3 =</t>
  </si>
  <si>
    <t>Sér.1-Sér.4 =</t>
  </si>
  <si>
    <t>Sér.2-Sér.4 =</t>
  </si>
  <si>
    <t>Sér.3-Sér.4 =</t>
  </si>
  <si>
    <t>Contr - Sér.4 =</t>
  </si>
  <si>
    <t>Sér.1-Sér.5 =</t>
  </si>
  <si>
    <t>Sér.2-Sér.5 =</t>
  </si>
  <si>
    <t>Sér.3-Sér.5 =</t>
  </si>
  <si>
    <t>Sér.4-Sér.5 =</t>
  </si>
  <si>
    <t>Contr - Sér.5 =</t>
  </si>
  <si>
    <t>Sér.1-Sér.6 =</t>
  </si>
  <si>
    <t>Sér.2-Sér.6 =</t>
  </si>
  <si>
    <t>Sér.3-Sér.6 =</t>
  </si>
  <si>
    <t>Sér.4-Sér.6 =</t>
  </si>
  <si>
    <t>Sér.5-Sér.6 =</t>
  </si>
  <si>
    <t>Contr - Sér.6 =</t>
  </si>
  <si>
    <t>Sér.1-Sér.7 =</t>
  </si>
  <si>
    <t>Sér.2-Sér.7 =</t>
  </si>
  <si>
    <t>Sér.3-Sér.7 =</t>
  </si>
  <si>
    <t>Sér.4-Sér.7 =</t>
  </si>
  <si>
    <t>Sér.5-Sér.7 =</t>
  </si>
  <si>
    <t>Sér.6-Sér.7 =</t>
  </si>
  <si>
    <t>Contr - Sér.7 =</t>
  </si>
  <si>
    <t>Sér.1-Sér.8 =</t>
  </si>
  <si>
    <t>Sér.2-Sér.8 =</t>
  </si>
  <si>
    <t>Sér.3-Sér.8 =</t>
  </si>
  <si>
    <t>Sér.4-Sér.8 =</t>
  </si>
  <si>
    <t>Sér.5-Sér.8 =</t>
  </si>
  <si>
    <t>Sér.6-Sér.8 =</t>
  </si>
  <si>
    <t>Sér.7-Sér.8 =</t>
  </si>
  <si>
    <t>Contr - Sér.8 =</t>
  </si>
  <si>
    <t>Sér.1-Sér.9 =</t>
  </si>
  <si>
    <t>Sér.2-Sér.9 =</t>
  </si>
  <si>
    <t>Sér.3-Sér.9 =</t>
  </si>
  <si>
    <t>Sér.4-Sér.9 =</t>
  </si>
  <si>
    <t>Sér.5-Sér.9 =</t>
  </si>
  <si>
    <t>Sér.6-Sér.9 =</t>
  </si>
  <si>
    <t>Sér.7-Sér.9 =</t>
  </si>
  <si>
    <t>Sér.8-Sér.9 =</t>
  </si>
  <si>
    <t>Contr - Sér.9 =</t>
  </si>
  <si>
    <t>Sér.1-Sér.10 =</t>
  </si>
  <si>
    <t>Sér.2-Sér.10 =</t>
  </si>
  <si>
    <t>Sér.3-Sér.10 =</t>
  </si>
  <si>
    <t>Sér.4-Sér.10 =</t>
  </si>
  <si>
    <t>Sér.5-Sér.10 =</t>
  </si>
  <si>
    <t>Sér.6-Sér.10 =</t>
  </si>
  <si>
    <t>Sér.7-Sér.10 =</t>
  </si>
  <si>
    <t>Sér.8-Sér.10 =</t>
  </si>
  <si>
    <t>Sér.9-Sér.10 =</t>
  </si>
  <si>
    <t>Contr - Sér.10 =</t>
  </si>
  <si>
    <t>Sér.1-Sér.11 =</t>
  </si>
  <si>
    <t>Sér.2-Sér.11 =</t>
  </si>
  <si>
    <t>Sér.3-Sér.11 =</t>
  </si>
  <si>
    <t>Sér.4-Sér.11 =</t>
  </si>
  <si>
    <t>Sér.5-Sér.11 =</t>
  </si>
  <si>
    <t>Sér.6-Sér.11 =</t>
  </si>
  <si>
    <t>Sér.7-Sér.11 =</t>
  </si>
  <si>
    <t>Sér.8-Sér.11 =</t>
  </si>
  <si>
    <t>Sér.9-Sér.11 =</t>
  </si>
  <si>
    <t>Sér.10-Sér.11 =</t>
  </si>
  <si>
    <t>Contr - Sér.11 =</t>
  </si>
  <si>
    <t>Sér.1-Sér.12 =</t>
  </si>
  <si>
    <t>Sér.2-Sér.12 =</t>
  </si>
  <si>
    <t>Sér.3-Sér.12 =</t>
  </si>
  <si>
    <t>Sér.4-Sér.12 =</t>
  </si>
  <si>
    <t>Sér.5-Sér.12 =</t>
  </si>
  <si>
    <t>Sér.6-Sér.12 =</t>
  </si>
  <si>
    <t>Sér.7-Sér.12 =</t>
  </si>
  <si>
    <t>Sér.8-Sér.12 =</t>
  </si>
  <si>
    <t>Sér.9-Sér.12 =</t>
  </si>
  <si>
    <t>Sér.10-Sér.12 =</t>
  </si>
  <si>
    <t>Sér.11-Sér.12 =</t>
  </si>
  <si>
    <t>Contr - Sér.12 =</t>
  </si>
  <si>
    <t>Sér.1-Sér.13 =</t>
  </si>
  <si>
    <t>Sér.2-Sér.13 =</t>
  </si>
  <si>
    <t>Sér.3-Sér.13 =</t>
  </si>
  <si>
    <t>Sér.4-Sér.13 =</t>
  </si>
  <si>
    <t>Sér.5-Sér.13 =</t>
  </si>
  <si>
    <t>Sér.6-Sér.13 =</t>
  </si>
  <si>
    <t>Sér.7-Sér.13 =</t>
  </si>
  <si>
    <t>Sér.8-Sér.13 =</t>
  </si>
  <si>
    <t>Sér.9-Sér.13 =</t>
  </si>
  <si>
    <t>Sér.10-Sér.13 =</t>
  </si>
  <si>
    <t>Sér.11-Sér.13 =</t>
  </si>
  <si>
    <t>Sér.12-Sér.13 =</t>
  </si>
  <si>
    <t>Contr - Sér.13 =</t>
  </si>
  <si>
    <t>Sér.1-Sér.14 =</t>
  </si>
  <si>
    <t>Sér.2-Sér.14 =</t>
  </si>
  <si>
    <t>Sér.3-Sér.14 =</t>
  </si>
  <si>
    <t>Sér.4-Sér.14 =</t>
  </si>
  <si>
    <t>Sér.5-Sér.14 =</t>
  </si>
  <si>
    <t>Sér.6-Sér.14 =</t>
  </si>
  <si>
    <t>Sér.7-Sér.14 =</t>
  </si>
  <si>
    <t>Sér.8-Sér.14 =</t>
  </si>
  <si>
    <t>Sér.9-Sér.14 =</t>
  </si>
  <si>
    <t>Sér.10-Sér.14 =</t>
  </si>
  <si>
    <t>Sér.11-Sér.14 =</t>
  </si>
  <si>
    <t>Sér.12-Sér.14 =</t>
  </si>
  <si>
    <t>Sér.13-Sér.14 =</t>
  </si>
  <si>
    <t>Contr - Sér.14 =</t>
  </si>
  <si>
    <t>Sér.1-Sér.15 =</t>
  </si>
  <si>
    <t>Sér.2-Sér.15 =</t>
  </si>
  <si>
    <t>Sér.3-Sér.15 =</t>
  </si>
  <si>
    <t>Sér.4-Sér.15 =</t>
  </si>
  <si>
    <t>Sér.5-Sér.15 =</t>
  </si>
  <si>
    <t>Sér.6-Sér.15 =</t>
  </si>
  <si>
    <t>Sér.7-Sér.15 =</t>
  </si>
  <si>
    <t>Sér.8-Sér.15 =</t>
  </si>
  <si>
    <t>Sér.9-Sér.15 =</t>
  </si>
  <si>
    <t>Sér.10-Sér.15 =</t>
  </si>
  <si>
    <t>Sér.11-Sér.15 =</t>
  </si>
  <si>
    <t>Sér.12-Sér.15 =</t>
  </si>
  <si>
    <t>Sér.13-Sér.15 =</t>
  </si>
  <si>
    <t>Sér.14-Sér.15 =</t>
  </si>
  <si>
    <t>Contr - Sér.15 =</t>
  </si>
  <si>
    <t>Fr =</t>
  </si>
  <si>
    <t xml:space="preserve">N = </t>
  </si>
  <si>
    <t>N^2 =</t>
  </si>
  <si>
    <t>(k+1)^2 =</t>
  </si>
  <si>
    <t>déno =</t>
  </si>
  <si>
    <t>Rj^2 =</t>
  </si>
  <si>
    <t>3N^2k(k+1)^2 =</t>
  </si>
  <si>
    <t>Jour1</t>
  </si>
  <si>
    <t>Jour2</t>
  </si>
  <si>
    <t>Jour3</t>
  </si>
  <si>
    <t>Individus</t>
  </si>
  <si>
    <t>Disposition des données (nommées "J")</t>
  </si>
  <si>
    <r>
      <t>Exemple de commande</t>
    </r>
    <r>
      <rPr>
        <sz val="10"/>
        <rFont val="Arial"/>
        <family val="2"/>
      </rPr>
      <t xml:space="preserve"> avec 2000 tirages Monte Carlo</t>
    </r>
  </si>
  <si>
    <r>
      <t xml:space="preserve">J2 &lt;- stack(J[, c("Jour1","Jour2","Jour3")])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# Empilement des 3 colonnes</t>
    </r>
  </si>
  <si>
    <t>Comparaisons multiples non paramétriques</t>
  </si>
  <si>
    <t>à l'aide du logiciel R</t>
  </si>
  <si>
    <t>pour séries appariées</t>
  </si>
  <si>
    <t>Présentation des données (nommées "J")</t>
  </si>
  <si>
    <t>Les données doivent être "empilées" (dans un objet nommé "J2" par exemple)</t>
  </si>
  <si>
    <t>library(coin)</t>
  </si>
  <si>
    <t>Coefficient de concordance W de Kendall</t>
  </si>
  <si>
    <t xml:space="preserve">W = </t>
  </si>
  <si>
    <t>Ce coefficient peut être utilisé :</t>
  </si>
  <si>
    <t>1. pour évaluer l'accord entre juges (en lignes) ayant noté les mêmes objets ou individus (en colonnes).</t>
  </si>
  <si>
    <t>Notes</t>
  </si>
  <si>
    <t>La significativité du coefficient W est la même que celle du test de Friedman ci-dessus.</t>
  </si>
  <si>
    <t>Pour le calcul de W, k = nombre de lignes et N = nombre de colonnes.</t>
  </si>
  <si>
    <t>W = chi² / (k (N - 1))</t>
  </si>
  <si>
    <t>Test de Friedman avec le logiciel R</t>
  </si>
  <si>
    <t>Test de Friedman pour séries appariées</t>
  </si>
  <si>
    <t>Présentation</t>
  </si>
  <si>
    <t>Cet outil réalise le test de Friedman pour des séries de mesures répétées sur les mêmes individus (séries appariées).</t>
  </si>
  <si>
    <t>Les répétitions doivent être placées en colonnes et les individus en lignes.</t>
  </si>
  <si>
    <t>La feuille "test" fournit également le coefficient de concordance W de Kendall.</t>
  </si>
  <si>
    <t>Les comparaisons multiples non paramétriques sont effectuées dans les feuilles suivantes.</t>
  </si>
  <si>
    <t>La méthode de calcul du test de Friedman avec le logiciel R est indiquée dans une feuille spéciale.</t>
  </si>
  <si>
    <t>Toutes les lignes doivent avoir le même effectif.</t>
  </si>
  <si>
    <t>Les valeurs peuvent être des mesures quantitatives ou des rangs.</t>
  </si>
  <si>
    <t>Une méthode de comparaisons multiples avec le logiciel R est indiquée dans la dernière feuille.</t>
  </si>
  <si>
    <t>sommes</t>
  </si>
  <si>
    <t>total x^3 =</t>
  </si>
  <si>
    <t>nb si x = 1</t>
  </si>
  <si>
    <t>t^3 =</t>
  </si>
  <si>
    <t>Correction =</t>
  </si>
  <si>
    <t>On élève au cube la ligne 112 divisée par la fréquence</t>
  </si>
  <si>
    <t>fréquence de chaque valeur d'ex-aequo possible</t>
  </si>
  <si>
    <t>Cet utilitaire effectue cette correction, à la fois pour le test de Friedman et pour le coefficient W.</t>
  </si>
  <si>
    <t>ATTENTION : il ne doit pas y avoir de valeur nulle dans les données.</t>
  </si>
  <si>
    <t>Il peut y avoir des valeurs négatives.</t>
  </si>
  <si>
    <t xml:space="preserve">Correction pour ex-æquo </t>
  </si>
  <si>
    <t>Il peut arriver que dans une même ligne plusieurs valeurs soient égales (= ex-æquo).</t>
  </si>
  <si>
    <t>= var &gt;0</t>
  </si>
  <si>
    <t>Il n'est pas nécessaire d'enlever les lignes dont toutes les valeurs sont égales.</t>
  </si>
  <si>
    <t>= Nb de colonnes</t>
  </si>
  <si>
    <t>= Nb de lignes de variance non nulle</t>
  </si>
  <si>
    <t>Nb lignes total =</t>
  </si>
  <si>
    <r>
      <t>Coefficient de corrélation moyen</t>
    </r>
    <r>
      <rPr>
        <sz val="11"/>
        <rFont val="Arial"/>
        <family val="2"/>
      </rPr>
      <t xml:space="preserve"> entre les lignes du tableau</t>
    </r>
  </si>
  <si>
    <r>
      <t xml:space="preserve">r </t>
    </r>
    <r>
      <rPr>
        <vertAlign val="subscript"/>
        <sz val="11"/>
        <rFont val="Arial"/>
        <family val="2"/>
      </rPr>
      <t>moyen</t>
    </r>
    <r>
      <rPr>
        <sz val="11"/>
        <rFont val="Arial"/>
        <family val="2"/>
      </rPr>
      <t xml:space="preserve"> = (kW - 1) / (k - 1)</t>
    </r>
  </si>
  <si>
    <r>
      <t xml:space="preserve">r </t>
    </r>
    <r>
      <rPr>
        <b/>
        <vertAlign val="subscript"/>
        <sz val="11"/>
        <rFont val="Arial"/>
        <family val="2"/>
      </rPr>
      <t>moyen</t>
    </r>
    <r>
      <rPr>
        <b/>
        <sz val="11"/>
        <rFont val="Arial"/>
        <family val="2"/>
      </rPr>
      <t xml:space="preserve"> = </t>
    </r>
  </si>
  <si>
    <t>Avec k = nombre de lignes</t>
  </si>
  <si>
    <t>et le coefficient de corrélation moyen entre les lignes du tableau (corrélations entre juges par exemple).</t>
  </si>
  <si>
    <t>ATTENTION : pas de valeur nulle dans les données. Remplacer éventuellement par 0.001</t>
  </si>
  <si>
    <t>1. Test "classique" non recommandé avec des petits effectifs.</t>
  </si>
  <si>
    <r>
      <t>Fonction</t>
    </r>
    <r>
      <rPr>
        <sz val="10"/>
        <rFont val="Arial"/>
        <family val="2"/>
      </rPr>
      <t xml:space="preserve"> : friedman.test {stats}</t>
    </r>
  </si>
  <si>
    <r>
      <t>Fonction</t>
    </r>
    <r>
      <rPr>
        <sz val="10"/>
        <rFont val="Arial"/>
        <family val="2"/>
      </rPr>
      <t xml:space="preserve"> : friedman_test {coin}</t>
    </r>
  </si>
  <si>
    <r>
      <t>Fonction</t>
    </r>
    <r>
      <rPr>
        <sz val="10"/>
        <rFont val="Arial"/>
        <family val="2"/>
      </rPr>
      <t xml:space="preserve"> : symmetry_test {coin}</t>
    </r>
  </si>
  <si>
    <t>Remplacer les valeurs nulles par une valeur très faible (0.001 par exemple), ne modifiant pas leur rang.</t>
  </si>
  <si>
    <t>pairwise.wilcox.test (J2$Mesure, J2$Jour, p.adjust.method = "holm", exact = TRUE, paired = TRUE)</t>
  </si>
  <si>
    <t xml:space="preserve">Pairwise comparisons using Wilcoxon signed rank test </t>
  </si>
  <si>
    <t xml:space="preserve">data:  J2$Mesure and J2$Jour </t>
  </si>
  <si>
    <t xml:space="preserve">      Jour1 Jour2</t>
  </si>
  <si>
    <t xml:space="preserve">Jour2 0.26  -    </t>
  </si>
  <si>
    <t xml:space="preserve">Jour3 0.13  0.12 </t>
  </si>
  <si>
    <t xml:space="preserve">P value adjustment method: holm </t>
  </si>
  <si>
    <r>
      <t>Exemple de commande et de résultat</t>
    </r>
    <r>
      <rPr>
        <sz val="10"/>
        <rFont val="Arial"/>
        <family val="2"/>
      </rPr>
      <t xml:space="preserve"> :</t>
    </r>
  </si>
  <si>
    <r>
      <t>Fonction</t>
    </r>
    <r>
      <rPr>
        <sz val="10"/>
        <rFont val="Arial"/>
        <family val="2"/>
      </rPr>
      <t xml:space="preserve"> : pairwise.wilcox.test {stats}</t>
    </r>
  </si>
  <si>
    <t>La dernière feuille du classeur indique comment effectuer ces comparaisons multiples avec le logiciel</t>
  </si>
  <si>
    <t>Références</t>
  </si>
  <si>
    <t>MODE D'EMPLOI
Choisissez soit "Toutes les comparaisons" (1) soit seulement les "comparaisons au témoin" (2)
N.B. S'il y a une série contrôle, elle doit être en série 1 dans les données. 
- Les trois séries ont nécessairement la même taille -</t>
  </si>
  <si>
    <r>
      <t xml:space="preserve">1. Pour réaliser </t>
    </r>
    <r>
      <rPr>
        <b/>
        <u/>
        <sz val="10"/>
        <rFont val="Times New Roman"/>
        <family val="1"/>
      </rPr>
      <t>toutes les comparaisons</t>
    </r>
    <r>
      <rPr>
        <b/>
        <sz val="10"/>
        <rFont val="Times New Roman"/>
        <family val="1"/>
      </rPr>
      <t xml:space="preserve"> 2 à 2, choisissez un seuil de risque dans le tableau ci-dessous et inscrivez le numéro de votre choix dans la cellule jaune E19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</si>
  <si>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série au témoin</t>
    </r>
    <r>
      <rPr>
        <b/>
        <sz val="11"/>
        <rFont val="Times New Roman"/>
        <family val="1"/>
      </rPr>
      <t>, choisissez un seuil 
de risque  dans le tableau ci-dessous et inscrivez le numéro dans la cellule jaune E33</t>
    </r>
  </si>
  <si>
    <t>MODE D'EMPLOI
Choisissez soit "Toutes les comparaisons" (1) soit seulement les "comparaisons au témoin" (2)
N.B. S'il y a une série contrôle, elle doit être en série 1 dans les données. 
- Les 4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</si>
  <si>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F21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</si>
  <si>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série au témoin</t>
    </r>
    <r>
      <rPr>
        <b/>
        <sz val="11"/>
        <rFont val="Times New Roman"/>
        <family val="1"/>
      </rPr>
      <t>, choisissez un seuil 
de risque  dans le tableau ci-dessous et inscrivez le numéro dans la cellule jaune F38</t>
    </r>
  </si>
  <si>
    <t>MODE D'EMPLOI
Choisissez soit "Toutes les comparaisons" (1) soit seulement les "comparaisons au témoin" (2)
N.B. S'il y a une série contrôle, elle doit être en série 1 dans les données. 
- Les 5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</si>
  <si>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G23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</si>
  <si>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série au témoin</t>
    </r>
    <r>
      <rPr>
        <b/>
        <sz val="11"/>
        <rFont val="Times New Roman"/>
        <family val="1"/>
      </rPr>
      <t>,
choisissez un seuil de risque  dans le tableau ci-dessous et inscrivez le numéro dans la cellule jaune G44</t>
    </r>
  </si>
  <si>
    <t>MODE D'EMPLOI
Choisissez soit "Toutes les comparaisons" (1) soit seulement les "comparaisons au témoin" (2)
N.B. S'il y a une série contrôle, elle doit être en série 1 dans les données. 
- Les 6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</si>
  <si>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H25</t>
    </r>
  </si>
  <si>
    <t xml:space="preserve"> sont significatives </t>
  </si>
  <si>
    <t xml:space="preserve">   au seuil choisi</t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</si>
  <si>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
choisissez un seuil de risque  dans le tableau ci-dessous et inscrivez le numéro dans la cellule jaune H51</t>
    </r>
  </si>
  <si>
    <t xml:space="preserve">  au seuil choisi</t>
  </si>
  <si>
    <t>MODE D'EMPLOI
Choisissez soit "Toutes les comparaisons" (1) soit seulement les "comparaisons au témoin" (2)
N.B. S'il y a une série contrôle, elle doit être en série 1 dans les données. 
- Les 7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</si>
  <si>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i 27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</si>
  <si>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
dans la cellule jaune i 59</t>
    </r>
  </si>
  <si>
    <t>MODE D'EMPLOI
Choisissez soit "Toutes les comparaisons" (1) soit seulement les "comparaisons au témoin" (2)
N.B. S'il y a une série contrôle, elle doit être en série 1 dans les données. 
- Les 8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</si>
  <si>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J29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</si>
  <si>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
choisissez un seuil de risque  dans le tableau ci-dessous et inscrivez 
le numéro dans la cellule jaune J68</t>
    </r>
  </si>
  <si>
    <t>MODE D'EMPLOI
Choisissez soit "Toutes les comparaisons" (1) soit seulement les "comparaisons au témoin" (2)
N.B. S'il y a une série contrôle, elle doit être en série 1 dans les données. 
- Les 9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</si>
  <si>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K31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</si>
  <si>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 
dans la cellule jaune K77</t>
    </r>
  </si>
  <si>
    <t>MODE D'EMPLOI
Choisissez soit "Toutes les comparaisons" (1) soit seulement les "comparaisons au témoin" (2)
N.B. S'il y a une série contrôle, elle doit être en série 1 dans les données. 
- Les 10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</si>
  <si>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
dans la cellule jaune L31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</si>
  <si>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 
dans la cellule jaune L86</t>
    </r>
  </si>
  <si>
    <t>MODE D'EMPLOI
Choisissez soit "Toutes les comparaisons" (1) soit seulement les "comparaisons au témoin" (2)
N.B. S'il y a une série contrôle, elle doit être en série 1 dans les données. 
- Les 11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</si>
  <si>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
dans la cellule jaune M33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</si>
  <si>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
dans la cellule jaune M98</t>
    </r>
  </si>
  <si>
    <t>MODE D'EMPLOI
Choisissez soit "Toutes les comparaisons" (1) soit seulement les "comparaisons au témoin" (2)
N.B. S'il y a une série contrôle, elle doit être en série 1 dans les données. 
- Les 12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</si>
  <si>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
dans la cellule jaune N 35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</si>
  <si>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 
dans la cellule jaune N 111</t>
    </r>
  </si>
  <si>
    <t>MODE D'EMPLOI
Choisissez soit "Toutes les comparaisons" (1) soit seulement les "comparaisons au témoin" (2)
N.B. S'il y a une série contrôle, elle doit être en série 1 dans les données. 
- Les 13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</si>
  <si>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
dans la cellule jaune O 37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</si>
  <si>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 
dans la cellule jaune O 125</t>
    </r>
  </si>
  <si>
    <t>MODE D'EMPLOI
Choisissez soit "Toutes les comparaisons" (1) soit seulement les "comparaisons au témoin" (2)
N.B. S'il y a une série contrôle, elle doit être en série 1 dans les données. 
- Les 14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</si>
  <si>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P 39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</si>
  <si>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 dans la cellule jaune P 140</t>
    </r>
  </si>
  <si>
    <t>MODE D'EMPLOI
Choisissez soit "Toutes les comparaisons" (1) soit seulement les "comparaisons au témoin" (2)
N.B. S'il y a une série contrôle, elle doit être en série 1 dans les données. 
- Les 15 séries ont nécessairement la même taille -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</si>
  <si>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
dans la cellule jaune Q 41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</si>
  <si>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série au témoin</t>
    </r>
    <r>
      <rPr>
        <b/>
        <sz val="10"/>
        <rFont val="Times New Roman"/>
        <family val="1"/>
      </rPr>
      <t>, choisissez un seuil 
de risque  dans le tableau ci-dessous et inscrivez le numéro 
dans la cellule jaune Q 156</t>
    </r>
  </si>
  <si>
    <r>
      <t xml:space="preserve">J2 &lt;- stack(J[, c("Jour1","Jour2","Jour3")]) </t>
    </r>
    <r>
      <rPr>
        <b/>
        <sz val="10"/>
        <color rgb="FFC00000"/>
        <rFont val="Arial"/>
        <family val="2"/>
      </rPr>
      <t xml:space="preserve"> </t>
    </r>
    <r>
      <rPr>
        <sz val="10"/>
        <rFont val="Arial"/>
        <family val="2"/>
      </rPr>
      <t># Empilement des 3 colonnes</t>
    </r>
  </si>
  <si>
    <r>
      <t xml:space="preserve">names(J2) &lt;- c("Mesure", "Jour")  </t>
    </r>
    <r>
      <rPr>
        <b/>
        <sz val="10"/>
        <rFont val="Courier New"/>
        <family val="3"/>
      </rPr>
      <t xml:space="preserve"> </t>
    </r>
    <r>
      <rPr>
        <sz val="10"/>
        <rFont val="Arial"/>
        <family val="2"/>
      </rPr>
      <t># Création des noms des nouvelles colonnes</t>
    </r>
  </si>
  <si>
    <r>
      <t xml:space="preserve">fr &lt;- friedman_test (Mesure ~ Jour, distribution = "approximate" (B=2000),data = J2) </t>
    </r>
    <r>
      <rPr>
        <b/>
        <sz val="10"/>
        <rFont val="Courier New"/>
        <family val="3"/>
      </rPr>
      <t xml:space="preserve">  </t>
    </r>
    <r>
      <rPr>
        <sz val="10"/>
        <rFont val="Arial"/>
        <family val="2"/>
      </rPr>
      <t># Commande du test</t>
    </r>
  </si>
  <si>
    <r>
      <t xml:space="preserve">print (fr)  </t>
    </r>
    <r>
      <rPr>
        <sz val="10"/>
        <rFont val="Arial"/>
        <family val="2"/>
      </rPr>
      <t xml:space="preserve"> # résultat du test</t>
    </r>
  </si>
  <si>
    <r>
      <t xml:space="preserve">pvalue (fr)  </t>
    </r>
    <r>
      <rPr>
        <sz val="10"/>
        <rFont val="Arial"/>
        <family val="2"/>
      </rPr>
      <t xml:space="preserve"> # p value et intervalles de confiance à 99%</t>
    </r>
  </si>
  <si>
    <r>
      <t xml:space="preserve">st &lt;- symmetry_test (Mesure ~ Jour, distribution = "approximate" (B=2000),data = J2)  </t>
    </r>
    <r>
      <rPr>
        <b/>
        <sz val="10"/>
        <rFont val="Courier New"/>
        <family val="3"/>
      </rPr>
      <t xml:space="preserve"> </t>
    </r>
    <r>
      <rPr>
        <sz val="10"/>
        <rFont val="Arial"/>
        <family val="2"/>
      </rPr>
      <t># Commande du test</t>
    </r>
  </si>
  <si>
    <r>
      <t xml:space="preserve">print (st)  </t>
    </r>
    <r>
      <rPr>
        <sz val="10"/>
        <rFont val="Arial"/>
        <family val="2"/>
      </rPr>
      <t xml:space="preserve"> # résultat du test</t>
    </r>
  </si>
  <si>
    <r>
      <t xml:space="preserve">pvalue (st)  </t>
    </r>
    <r>
      <rPr>
        <sz val="10"/>
        <rFont val="Arial"/>
        <family val="2"/>
      </rPr>
      <t xml:space="preserve"> # p value et intervalles de confiance à 99%</t>
    </r>
  </si>
  <si>
    <t>Exemple</t>
  </si>
  <si>
    <t>Friedman rank sum test</t>
  </si>
  <si>
    <t>Friedman chi-squared = 3.8, df = 2, p-value = 0.1496</t>
  </si>
  <si>
    <t>J1&lt;-as.matrix(J)</t>
  </si>
  <si>
    <t>friedman.test(J1)</t>
  </si>
  <si>
    <t>data:  J1</t>
  </si>
  <si>
    <t>Approximative Friedman Test</t>
  </si>
  <si>
    <t>data:  Mesure by</t>
  </si>
  <si>
    <t xml:space="preserve"> Jour (Jour1, Jour2, Jour3) </t>
  </si>
  <si>
    <t xml:space="preserve"> stratified by block</t>
  </si>
  <si>
    <t>chi-squared = 3.8, p-value = 0.1735</t>
  </si>
  <si>
    <t>[1] 0.1735</t>
  </si>
  <si>
    <t>99 percent confidence interval:</t>
  </si>
  <si>
    <t xml:space="preserve"> 0.1522406 0.1963351</t>
  </si>
  <si>
    <t>dans le cas de données quantitatives.</t>
  </si>
  <si>
    <r>
      <t xml:space="preserve">2. Test de Friedman par permutations </t>
    </r>
    <r>
      <rPr>
        <b/>
        <u/>
        <sz val="10"/>
        <rFont val="Arial"/>
        <family val="2"/>
      </rPr>
      <t>sur les rangs</t>
    </r>
    <r>
      <rPr>
        <b/>
        <sz val="10"/>
        <rFont val="Arial"/>
        <family val="2"/>
      </rPr>
      <t xml:space="preserve"> avec approximation Monte Carlo</t>
    </r>
  </si>
  <si>
    <r>
      <t xml:space="preserve">3. Alternative par permutations </t>
    </r>
    <r>
      <rPr>
        <b/>
        <u/>
        <sz val="10"/>
        <rFont val="Arial"/>
        <family val="2"/>
      </rPr>
      <t>sur les valeurs</t>
    </r>
    <r>
      <rPr>
        <b/>
        <sz val="10"/>
        <rFont val="Arial"/>
        <family val="2"/>
      </rPr>
      <t xml:space="preserve"> avec approximation de Monte Carlo,</t>
    </r>
  </si>
  <si>
    <t>Approximative General Independence Test</t>
  </si>
  <si>
    <t>maxT = 2.3815, p-value = 0.0275</t>
  </si>
  <si>
    <t># N.B. Résultat nettement différent car il y a beaucoup d'ex-æquo</t>
  </si>
  <si>
    <t>[1] 0.0275</t>
  </si>
  <si>
    <t xml:space="preserve"> 0.01896488 0.03835938</t>
  </si>
  <si>
    <t>max</t>
  </si>
  <si>
    <t>min</t>
  </si>
  <si>
    <t>diff</t>
  </si>
  <si>
    <r>
      <t xml:space="preserve">Contact : </t>
    </r>
    <r>
      <rPr>
        <u/>
        <sz val="9"/>
        <color theme="3"/>
        <rFont val="Helv"/>
      </rPr>
      <t>info_at_anastats.fr</t>
    </r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</si>
</sst>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0.0"/>
    <numFmt numFmtId="166" formatCode="0.000"/>
  </numFmts>
  <fonts count="67">
    <font>
      <sz val="12"/>
      <name val="Helv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Helv"/>
    </font>
    <font>
      <b/>
      <sz val="14"/>
      <color indexed="10"/>
      <name val="Helv"/>
    </font>
    <font>
      <b/>
      <sz val="14"/>
      <name val="Arial"/>
      <family val="2"/>
    </font>
    <font>
      <b/>
      <sz val="11"/>
      <name val="Arial"/>
      <family val="2"/>
    </font>
    <font>
      <i/>
      <sz val="11"/>
      <color indexed="10"/>
      <name val="Times New Roman"/>
      <family val="1"/>
    </font>
    <font>
      <i/>
      <sz val="11"/>
      <color indexed="12"/>
      <name val="Times New Roman"/>
      <family val="1"/>
    </font>
    <font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1"/>
      <color indexed="16"/>
      <name val="Times New Roman"/>
      <family val="1"/>
    </font>
    <font>
      <sz val="11"/>
      <color indexed="16"/>
      <name val="Times New Roman"/>
      <family val="1"/>
    </font>
    <font>
      <sz val="11"/>
      <name val="Helv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1"/>
      <name val="Helv"/>
    </font>
    <font>
      <sz val="10"/>
      <name val="Helv"/>
    </font>
    <font>
      <sz val="12"/>
      <name val="Helv"/>
    </font>
    <font>
      <sz val="9"/>
      <name val="Helv"/>
    </font>
    <font>
      <u/>
      <sz val="10"/>
      <name val="Arial"/>
      <family val="2"/>
    </font>
    <font>
      <b/>
      <sz val="10"/>
      <color indexed="56"/>
      <name val="Arial"/>
      <family val="2"/>
    </font>
    <font>
      <sz val="8"/>
      <name val="Helv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2"/>
      <color indexed="10"/>
      <name val="Helv"/>
    </font>
    <font>
      <b/>
      <sz val="12"/>
      <name val="Arial"/>
      <family val="2"/>
    </font>
    <font>
      <sz val="12"/>
      <color indexed="10"/>
      <name val="Helv"/>
    </font>
    <font>
      <sz val="12"/>
      <name val="Arial"/>
      <family val="2"/>
    </font>
    <font>
      <sz val="10"/>
      <color indexed="55"/>
      <name val="Arial"/>
      <family val="2"/>
    </font>
    <font>
      <b/>
      <sz val="10"/>
      <color indexed="18"/>
      <name val="Courier New"/>
      <family val="3"/>
    </font>
    <font>
      <b/>
      <sz val="15"/>
      <color indexed="16"/>
      <name val="Courier New"/>
      <family val="3"/>
    </font>
    <font>
      <sz val="11"/>
      <name val="Arial"/>
      <family val="2"/>
    </font>
    <font>
      <u/>
      <sz val="11"/>
      <name val="Arial"/>
      <family val="2"/>
    </font>
    <font>
      <b/>
      <sz val="11"/>
      <color indexed="10"/>
      <name val="Arial"/>
      <family val="2"/>
    </font>
    <font>
      <sz val="10"/>
      <color indexed="9"/>
      <name val="Arial"/>
      <family val="2"/>
    </font>
    <font>
      <vertAlign val="subscript"/>
      <sz val="11"/>
      <name val="Arial"/>
      <family val="2"/>
    </font>
    <font>
      <b/>
      <vertAlign val="subscript"/>
      <sz val="11"/>
      <name val="Arial"/>
      <family val="2"/>
    </font>
    <font>
      <b/>
      <sz val="14"/>
      <name val="Calibri"/>
      <family val="2"/>
      <scheme val="minor"/>
    </font>
    <font>
      <sz val="10"/>
      <color theme="0" tint="-0.249977111117893"/>
      <name val="Arial"/>
      <family val="2"/>
    </font>
    <font>
      <u/>
      <sz val="12"/>
      <name val="Calibri"/>
      <family val="2"/>
      <scheme val="minor"/>
    </font>
    <font>
      <b/>
      <sz val="9"/>
      <name val="Times New Roman"/>
      <family val="1"/>
    </font>
    <font>
      <b/>
      <sz val="9"/>
      <name val="Helv"/>
    </font>
    <font>
      <b/>
      <sz val="10"/>
      <name val="Helv"/>
    </font>
    <font>
      <sz val="12"/>
      <color theme="0"/>
      <name val="Helv"/>
    </font>
    <font>
      <i/>
      <sz val="11"/>
      <color theme="0"/>
      <name val="Times New Roman"/>
      <family val="1"/>
    </font>
    <font>
      <b/>
      <sz val="8"/>
      <name val="Helv"/>
    </font>
    <font>
      <b/>
      <sz val="8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Courier New"/>
      <family val="3"/>
    </font>
    <font>
      <b/>
      <sz val="10"/>
      <color rgb="FFC00000"/>
      <name val="Courier New"/>
      <family val="3"/>
    </font>
    <font>
      <b/>
      <sz val="10"/>
      <color rgb="FFC00000"/>
      <name val="Arial"/>
      <family val="2"/>
    </font>
    <font>
      <b/>
      <sz val="10"/>
      <color theme="3"/>
      <name val="Courier New"/>
      <family val="3"/>
    </font>
    <font>
      <sz val="10"/>
      <color theme="3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u/>
      <sz val="10"/>
      <color rgb="FFFF0000"/>
      <name val="Arial"/>
      <family val="2"/>
    </font>
    <font>
      <b/>
      <sz val="9"/>
      <color rgb="FF0070C0"/>
      <name val="Arial"/>
      <family val="2"/>
    </font>
    <font>
      <u/>
      <sz val="9"/>
      <color theme="3"/>
      <name val="Helv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9" fontId="2" fillId="0" borderId="0" applyFont="0" applyFill="0" applyBorder="0" applyAlignment="0" applyProtection="0"/>
  </cellStyleXfs>
  <cellXfs count="299">
    <xf numFmtId="164" fontId="0" fillId="0" borderId="0" xfId="0"/>
    <xf numFmtId="164" fontId="3" fillId="0" borderId="0" xfId="0" applyNumberFormat="1" applyFont="1" applyAlignment="1" applyProtection="1">
      <alignment horizontal="left"/>
    </xf>
    <xf numFmtId="164" fontId="4" fillId="0" borderId="0" xfId="0" applyFont="1"/>
    <xf numFmtId="164" fontId="4" fillId="0" borderId="0" xfId="0" applyNumberFormat="1" applyFont="1" applyAlignment="1" applyProtection="1">
      <alignment horizontal="left"/>
    </xf>
    <xf numFmtId="164" fontId="4" fillId="0" borderId="0" xfId="0" applyNumberFormat="1" applyFont="1" applyProtection="1"/>
    <xf numFmtId="164" fontId="4" fillId="0" borderId="0" xfId="0" applyNumberFormat="1" applyFont="1" applyAlignment="1" applyProtection="1">
      <alignment horizontal="right"/>
    </xf>
    <xf numFmtId="2" fontId="4" fillId="0" borderId="0" xfId="0" applyNumberFormat="1" applyFont="1" applyAlignment="1" applyProtection="1">
      <alignment horizontal="left"/>
    </xf>
    <xf numFmtId="164" fontId="4" fillId="0" borderId="2" xfId="0" applyFont="1" applyBorder="1"/>
    <xf numFmtId="164" fontId="4" fillId="0" borderId="0" xfId="0" applyNumberFormat="1" applyFont="1" applyFill="1" applyBorder="1" applyProtection="1"/>
    <xf numFmtId="166" fontId="4" fillId="0" borderId="0" xfId="0" applyNumberFormat="1" applyFont="1"/>
    <xf numFmtId="164" fontId="1" fillId="0" borderId="0" xfId="0" applyNumberFormat="1" applyFont="1" applyProtection="1"/>
    <xf numFmtId="164" fontId="3" fillId="0" borderId="0" xfId="0" applyNumberFormat="1" applyFont="1" applyProtection="1"/>
    <xf numFmtId="164" fontId="10" fillId="0" borderId="0" xfId="0" applyFont="1"/>
    <xf numFmtId="164" fontId="10" fillId="0" borderId="0" xfId="0" applyFont="1" applyAlignment="1">
      <alignment horizontal="right"/>
    </xf>
    <xf numFmtId="164" fontId="11" fillId="0" borderId="0" xfId="0" applyFont="1"/>
    <xf numFmtId="164" fontId="12" fillId="0" borderId="0" xfId="0" applyFont="1"/>
    <xf numFmtId="164" fontId="13" fillId="0" borderId="0" xfId="0" applyFont="1"/>
    <xf numFmtId="164" fontId="11" fillId="0" borderId="0" xfId="0" applyFont="1" applyAlignment="1">
      <alignment horizontal="center"/>
    </xf>
    <xf numFmtId="164" fontId="12" fillId="0" borderId="0" xfId="0" applyFont="1" applyAlignment="1">
      <alignment horizontal="center"/>
    </xf>
    <xf numFmtId="166" fontId="0" fillId="0" borderId="0" xfId="0" applyNumberFormat="1" applyAlignment="1">
      <alignment horizontal="right"/>
    </xf>
    <xf numFmtId="2" fontId="0" fillId="0" borderId="0" xfId="0" applyNumberFormat="1"/>
    <xf numFmtId="164" fontId="6" fillId="0" borderId="0" xfId="0" applyFont="1" applyProtection="1"/>
    <xf numFmtId="164" fontId="0" fillId="0" borderId="0" xfId="0" applyProtection="1"/>
    <xf numFmtId="164" fontId="7" fillId="0" borderId="0" xfId="0" quotePrefix="1" applyFont="1" applyProtection="1"/>
    <xf numFmtId="164" fontId="4" fillId="0" borderId="0" xfId="0" applyFont="1" applyAlignment="1" applyProtection="1">
      <alignment horizontal="center"/>
    </xf>
    <xf numFmtId="164" fontId="4" fillId="0" borderId="0" xfId="0" applyFont="1" applyAlignment="1" applyProtection="1">
      <alignment horizontal="right"/>
    </xf>
    <xf numFmtId="164" fontId="4" fillId="0" borderId="0" xfId="0" applyFont="1" applyProtection="1"/>
    <xf numFmtId="164" fontId="5" fillId="2" borderId="2" xfId="0" applyFont="1" applyFill="1" applyBorder="1" applyAlignment="1" applyProtection="1">
      <alignment horizontal="right"/>
    </xf>
    <xf numFmtId="164" fontId="33" fillId="0" borderId="0" xfId="0" applyNumberFormat="1" applyFont="1" applyAlignment="1" applyProtection="1">
      <alignment horizontal="left"/>
    </xf>
    <xf numFmtId="164" fontId="31" fillId="0" borderId="16" xfId="0" applyNumberFormat="1" applyFont="1" applyBorder="1" applyAlignment="1" applyProtection="1">
      <alignment horizontal="left"/>
    </xf>
    <xf numFmtId="164" fontId="31" fillId="0" borderId="17" xfId="0" applyFont="1" applyBorder="1"/>
    <xf numFmtId="164" fontId="31" fillId="0" borderId="17" xfId="0" applyNumberFormat="1" applyFont="1" applyBorder="1" applyProtection="1"/>
    <xf numFmtId="164" fontId="31" fillId="0" borderId="18" xfId="0" applyNumberFormat="1" applyFont="1" applyBorder="1" applyProtection="1"/>
    <xf numFmtId="164" fontId="31" fillId="0" borderId="12" xfId="0" applyNumberFormat="1" applyFont="1" applyBorder="1" applyProtection="1"/>
    <xf numFmtId="164" fontId="31" fillId="0" borderId="7" xfId="0" applyNumberFormat="1" applyFont="1" applyBorder="1" applyProtection="1"/>
    <xf numFmtId="164" fontId="31" fillId="0" borderId="7" xfId="0" applyNumberFormat="1" applyFont="1" applyBorder="1" applyAlignment="1" applyProtection="1">
      <alignment horizontal="right"/>
    </xf>
    <xf numFmtId="10" fontId="31" fillId="0" borderId="7" xfId="0" applyNumberFormat="1" applyFont="1" applyBorder="1" applyAlignment="1" applyProtection="1">
      <alignment horizontal="left"/>
    </xf>
    <xf numFmtId="164" fontId="31" fillId="0" borderId="13" xfId="0" applyNumberFormat="1" applyFont="1" applyBorder="1" applyProtection="1"/>
    <xf numFmtId="164" fontId="4" fillId="4" borderId="0" xfId="0" applyFont="1" applyFill="1"/>
    <xf numFmtId="164" fontId="9" fillId="3" borderId="8" xfId="0" applyFont="1" applyFill="1" applyBorder="1" applyAlignment="1">
      <alignment horizontal="center"/>
    </xf>
    <xf numFmtId="164" fontId="39" fillId="0" borderId="0" xfId="0" applyFont="1"/>
    <xf numFmtId="164" fontId="40" fillId="0" borderId="0" xfId="0" applyFont="1"/>
    <xf numFmtId="164" fontId="3" fillId="0" borderId="0" xfId="0" applyNumberFormat="1" applyFont="1" applyFill="1" applyBorder="1" applyProtection="1"/>
    <xf numFmtId="164" fontId="3" fillId="0" borderId="0" xfId="0" applyFont="1" applyFill="1" applyBorder="1"/>
    <xf numFmtId="164" fontId="9" fillId="0" borderId="0" xfId="0" applyNumberFormat="1" applyFont="1" applyFill="1" applyBorder="1" applyProtection="1"/>
    <xf numFmtId="164" fontId="41" fillId="0" borderId="0" xfId="0" applyNumberFormat="1" applyFont="1" applyFill="1" applyBorder="1" applyProtection="1"/>
    <xf numFmtId="9" fontId="41" fillId="0" borderId="0" xfId="1" applyFont="1" applyFill="1" applyBorder="1" applyAlignment="1" applyProtection="1">
      <alignment horizontal="center"/>
    </xf>
    <xf numFmtId="164" fontId="4" fillId="0" borderId="0" xfId="0" quotePrefix="1" applyNumberFormat="1" applyFont="1" applyProtection="1"/>
    <xf numFmtId="164" fontId="4" fillId="0" borderId="0" xfId="0" applyNumberFormat="1" applyFont="1" applyFill="1" applyBorder="1" applyAlignment="1" applyProtection="1">
      <alignment horizontal="center"/>
    </xf>
    <xf numFmtId="164" fontId="4" fillId="0" borderId="0" xfId="0" applyNumberFormat="1" applyFont="1" applyAlignment="1" applyProtection="1">
      <alignment horizontal="center"/>
    </xf>
    <xf numFmtId="164" fontId="9" fillId="0" borderId="0" xfId="0" applyFont="1"/>
    <xf numFmtId="164" fontId="9" fillId="3" borderId="8" xfId="0" applyFont="1" applyFill="1" applyBorder="1"/>
    <xf numFmtId="164" fontId="24" fillId="5" borderId="0" xfId="0" applyFont="1" applyFill="1"/>
    <xf numFmtId="164" fontId="4" fillId="5" borderId="0" xfId="0" applyFont="1" applyFill="1"/>
    <xf numFmtId="164" fontId="33" fillId="5" borderId="0" xfId="0" applyNumberFormat="1" applyFont="1" applyFill="1" applyAlignment="1" applyProtection="1">
      <alignment horizontal="left"/>
    </xf>
    <xf numFmtId="164" fontId="28" fillId="5" borderId="0" xfId="0" applyFont="1" applyFill="1"/>
    <xf numFmtId="164" fontId="3" fillId="5" borderId="0" xfId="0" applyFont="1" applyFill="1"/>
    <xf numFmtId="164" fontId="27" fillId="5" borderId="0" xfId="0" applyFont="1" applyFill="1" applyAlignment="1">
      <alignment horizontal="left"/>
    </xf>
    <xf numFmtId="164" fontId="4" fillId="5" borderId="0" xfId="0" applyFont="1" applyFill="1" applyBorder="1"/>
    <xf numFmtId="164" fontId="4" fillId="5" borderId="0" xfId="0" applyFont="1" applyFill="1" applyAlignment="1">
      <alignment horizontal="center"/>
    </xf>
    <xf numFmtId="164" fontId="3" fillId="5" borderId="0" xfId="0" applyFont="1" applyFill="1" applyBorder="1" applyAlignment="1">
      <alignment horizontal="center"/>
    </xf>
    <xf numFmtId="164" fontId="4" fillId="5" borderId="0" xfId="0" applyFont="1" applyFill="1" applyAlignment="1">
      <alignment horizontal="right"/>
    </xf>
    <xf numFmtId="164" fontId="4" fillId="5" borderId="0" xfId="0" applyFont="1" applyFill="1" applyBorder="1" applyAlignment="1">
      <alignment horizontal="center"/>
    </xf>
    <xf numFmtId="164" fontId="42" fillId="5" borderId="0" xfId="0" applyFont="1" applyFill="1" applyBorder="1" applyAlignment="1">
      <alignment horizontal="center"/>
    </xf>
    <xf numFmtId="164" fontId="4" fillId="5" borderId="2" xfId="0" applyFont="1" applyFill="1" applyBorder="1" applyProtection="1">
      <protection locked="0"/>
    </xf>
    <xf numFmtId="164" fontId="4" fillId="5" borderId="2" xfId="0" applyFont="1" applyFill="1" applyBorder="1" applyProtection="1"/>
    <xf numFmtId="164" fontId="4" fillId="5" borderId="0" xfId="0" applyFont="1" applyFill="1" applyBorder="1" applyAlignment="1">
      <alignment horizontal="right"/>
    </xf>
    <xf numFmtId="164" fontId="4" fillId="5" borderId="0" xfId="0" applyNumberFormat="1" applyFont="1" applyFill="1" applyBorder="1" applyAlignment="1" applyProtection="1">
      <alignment horizontal="left"/>
    </xf>
    <xf numFmtId="164" fontId="4" fillId="5" borderId="0" xfId="0" applyNumberFormat="1" applyFont="1" applyFill="1" applyBorder="1" applyProtection="1"/>
    <xf numFmtId="164" fontId="4" fillId="5" borderId="0" xfId="0" applyFont="1" applyFill="1" applyBorder="1" applyAlignment="1" applyProtection="1">
      <alignment horizontal="left"/>
      <protection locked="0"/>
    </xf>
    <xf numFmtId="164" fontId="42" fillId="5" borderId="0" xfId="0" applyFont="1" applyFill="1"/>
    <xf numFmtId="164" fontId="4" fillId="5" borderId="0" xfId="0" quotePrefix="1" applyFont="1" applyFill="1" applyBorder="1"/>
    <xf numFmtId="164" fontId="4" fillId="5" borderId="0" xfId="0" applyFont="1" applyFill="1" applyBorder="1" applyProtection="1"/>
    <xf numFmtId="9" fontId="4" fillId="5" borderId="0" xfId="1" applyFont="1" applyFill="1"/>
    <xf numFmtId="164" fontId="3" fillId="5" borderId="0" xfId="0" applyNumberFormat="1" applyFont="1" applyFill="1" applyAlignment="1" applyProtection="1">
      <alignment horizontal="left"/>
    </xf>
    <xf numFmtId="2" fontId="4" fillId="5" borderId="0" xfId="0" applyNumberFormat="1" applyFont="1" applyFill="1"/>
    <xf numFmtId="164" fontId="4" fillId="5" borderId="2" xfId="0" applyFont="1" applyFill="1" applyBorder="1"/>
    <xf numFmtId="164" fontId="4" fillId="5" borderId="2" xfId="0" applyFont="1" applyFill="1" applyBorder="1" applyAlignment="1">
      <alignment horizontal="right"/>
    </xf>
    <xf numFmtId="164" fontId="4" fillId="5" borderId="8" xfId="0" applyFont="1" applyFill="1" applyBorder="1" applyAlignment="1">
      <alignment horizontal="right"/>
    </xf>
    <xf numFmtId="165" fontId="4" fillId="5" borderId="2" xfId="0" applyNumberFormat="1" applyFont="1" applyFill="1" applyBorder="1" applyAlignment="1" applyProtection="1">
      <alignment horizontal="left"/>
      <protection locked="0"/>
    </xf>
    <xf numFmtId="164" fontId="4" fillId="5" borderId="2" xfId="0" applyFont="1" applyFill="1" applyBorder="1" applyAlignment="1" applyProtection="1">
      <alignment horizontal="left"/>
      <protection locked="0"/>
    </xf>
    <xf numFmtId="164" fontId="3" fillId="5" borderId="8" xfId="0" applyFont="1" applyFill="1" applyBorder="1"/>
    <xf numFmtId="164" fontId="3" fillId="5" borderId="9" xfId="0" applyFont="1" applyFill="1" applyBorder="1"/>
    <xf numFmtId="164" fontId="3" fillId="5" borderId="5" xfId="0" applyFont="1" applyFill="1" applyBorder="1"/>
    <xf numFmtId="164" fontId="4" fillId="5" borderId="8" xfId="0" applyFont="1" applyFill="1" applyBorder="1"/>
    <xf numFmtId="164" fontId="4" fillId="5" borderId="9" xfId="0" applyFont="1" applyFill="1" applyBorder="1"/>
    <xf numFmtId="164" fontId="4" fillId="5" borderId="5" xfId="0" applyFont="1" applyFill="1" applyBorder="1"/>
    <xf numFmtId="164" fontId="4" fillId="5" borderId="0" xfId="0" applyFont="1" applyFill="1" applyAlignment="1">
      <alignment horizontal="left"/>
    </xf>
    <xf numFmtId="164" fontId="3" fillId="5" borderId="0" xfId="0" applyFont="1" applyFill="1" applyAlignment="1">
      <alignment horizontal="center"/>
    </xf>
    <xf numFmtId="164" fontId="4" fillId="5" borderId="16" xfId="0" applyFont="1" applyFill="1" applyBorder="1" applyAlignment="1">
      <alignment horizontal="center"/>
    </xf>
    <xf numFmtId="164" fontId="4" fillId="5" borderId="17" xfId="0" applyFont="1" applyFill="1" applyBorder="1" applyAlignment="1">
      <alignment horizontal="center"/>
    </xf>
    <xf numFmtId="164" fontId="4" fillId="5" borderId="18" xfId="0" applyFont="1" applyFill="1" applyBorder="1" applyAlignment="1">
      <alignment horizontal="center"/>
    </xf>
    <xf numFmtId="164" fontId="4" fillId="5" borderId="10" xfId="0" applyFont="1" applyFill="1" applyBorder="1" applyAlignment="1">
      <alignment horizontal="center"/>
    </xf>
    <xf numFmtId="164" fontId="4" fillId="5" borderId="11" xfId="0" applyFont="1" applyFill="1" applyBorder="1" applyAlignment="1">
      <alignment horizontal="center"/>
    </xf>
    <xf numFmtId="164" fontId="4" fillId="5" borderId="12" xfId="0" applyFont="1" applyFill="1" applyBorder="1" applyAlignment="1">
      <alignment horizontal="center"/>
    </xf>
    <xf numFmtId="164" fontId="4" fillId="5" borderId="7" xfId="0" applyFont="1" applyFill="1" applyBorder="1" applyAlignment="1">
      <alignment horizontal="center"/>
    </xf>
    <xf numFmtId="164" fontId="4" fillId="5" borderId="13" xfId="0" applyFont="1" applyFill="1" applyBorder="1" applyAlignment="1">
      <alignment horizontal="center"/>
    </xf>
    <xf numFmtId="164" fontId="0" fillId="5" borderId="0" xfId="0" applyFill="1"/>
    <xf numFmtId="165" fontId="4" fillId="5" borderId="0" xfId="0" applyNumberFormat="1" applyFont="1" applyFill="1" applyBorder="1" applyProtection="1"/>
    <xf numFmtId="166" fontId="30" fillId="6" borderId="2" xfId="0" applyNumberFormat="1" applyFont="1" applyFill="1" applyBorder="1" applyAlignment="1" applyProtection="1">
      <alignment horizontal="center"/>
      <protection locked="0"/>
    </xf>
    <xf numFmtId="164" fontId="46" fillId="5" borderId="0" xfId="0" applyFont="1" applyFill="1" applyBorder="1" applyAlignment="1">
      <alignment horizontal="center"/>
    </xf>
    <xf numFmtId="164" fontId="4" fillId="5" borderId="2" xfId="0" applyFont="1" applyFill="1" applyBorder="1" applyAlignment="1">
      <alignment horizontal="center"/>
    </xf>
    <xf numFmtId="1" fontId="4" fillId="5" borderId="2" xfId="0" applyNumberFormat="1" applyFont="1" applyFill="1" applyBorder="1" applyAlignment="1">
      <alignment horizontal="center"/>
    </xf>
    <xf numFmtId="164" fontId="27" fillId="5" borderId="0" xfId="0" applyFont="1" applyFill="1"/>
    <xf numFmtId="164" fontId="37" fillId="5" borderId="0" xfId="0" applyFont="1" applyFill="1"/>
    <xf numFmtId="164" fontId="35" fillId="5" borderId="0" xfId="0" applyFont="1" applyFill="1"/>
    <xf numFmtId="164" fontId="33" fillId="5" borderId="0" xfId="0" applyFont="1" applyFill="1" applyAlignment="1">
      <alignment vertical="center"/>
    </xf>
    <xf numFmtId="164" fontId="16" fillId="5" borderId="0" xfId="0" applyFont="1" applyFill="1"/>
    <xf numFmtId="164" fontId="20" fillId="5" borderId="0" xfId="0" applyFont="1" applyFill="1"/>
    <xf numFmtId="164" fontId="49" fillId="5" borderId="8" xfId="0" applyFont="1" applyFill="1" applyBorder="1" applyAlignment="1">
      <alignment horizontal="right"/>
    </xf>
    <xf numFmtId="164" fontId="24" fillId="5" borderId="5" xfId="0" applyFont="1" applyFill="1" applyBorder="1" applyAlignment="1">
      <alignment horizontal="left"/>
    </xf>
    <xf numFmtId="164" fontId="20" fillId="5" borderId="15" xfId="0" applyFont="1" applyFill="1" applyBorder="1"/>
    <xf numFmtId="165" fontId="0" fillId="5" borderId="0" xfId="0" applyNumberFormat="1" applyFill="1"/>
    <xf numFmtId="164" fontId="32" fillId="5" borderId="0" xfId="0" applyFont="1" applyFill="1"/>
    <xf numFmtId="164" fontId="0" fillId="5" borderId="3" xfId="0" applyFill="1" applyBorder="1"/>
    <xf numFmtId="164" fontId="0" fillId="5" borderId="4" xfId="0" applyFill="1" applyBorder="1"/>
    <xf numFmtId="164" fontId="17" fillId="5" borderId="2" xfId="0" applyFont="1" applyFill="1" applyBorder="1" applyAlignment="1">
      <alignment horizontal="center"/>
    </xf>
    <xf numFmtId="164" fontId="14" fillId="5" borderId="6" xfId="0" applyFont="1" applyFill="1" applyBorder="1" applyAlignment="1">
      <alignment horizontal="center"/>
    </xf>
    <xf numFmtId="164" fontId="14" fillId="5" borderId="2" xfId="0" applyFont="1" applyFill="1" applyBorder="1" applyAlignment="1">
      <alignment horizontal="center"/>
    </xf>
    <xf numFmtId="164" fontId="0" fillId="5" borderId="0" xfId="0" applyFill="1" applyAlignment="1">
      <alignment horizontal="right"/>
    </xf>
    <xf numFmtId="164" fontId="0" fillId="5" borderId="0" xfId="0" applyFill="1" applyAlignment="1">
      <alignment horizontal="left"/>
    </xf>
    <xf numFmtId="164" fontId="0" fillId="5" borderId="7" xfId="0" applyFill="1" applyBorder="1"/>
    <xf numFmtId="164" fontId="0" fillId="5" borderId="0" xfId="0" applyFill="1" applyBorder="1"/>
    <xf numFmtId="164" fontId="0" fillId="5" borderId="0" xfId="0" applyFill="1" applyBorder="1" applyAlignment="1">
      <alignment horizontal="center"/>
    </xf>
    <xf numFmtId="164" fontId="14" fillId="5" borderId="14" xfId="0" applyFont="1" applyFill="1" applyBorder="1" applyAlignment="1">
      <alignment horizontal="center"/>
    </xf>
    <xf numFmtId="164" fontId="14" fillId="5" borderId="15" xfId="0" applyFont="1" applyFill="1" applyBorder="1" applyAlignment="1">
      <alignment horizontal="center"/>
    </xf>
    <xf numFmtId="164" fontId="14" fillId="5" borderId="0" xfId="0" applyFont="1" applyFill="1" applyBorder="1" applyAlignment="1">
      <alignment horizontal="center"/>
    </xf>
    <xf numFmtId="164" fontId="20" fillId="7" borderId="20" xfId="0" applyFont="1" applyFill="1" applyBorder="1" applyAlignment="1">
      <alignment horizontal="center"/>
    </xf>
    <xf numFmtId="164" fontId="20" fillId="7" borderId="21" xfId="0" applyFont="1" applyFill="1" applyBorder="1" applyAlignment="1">
      <alignment horizontal="center"/>
    </xf>
    <xf numFmtId="164" fontId="20" fillId="7" borderId="3" xfId="0" applyFont="1" applyFill="1" applyBorder="1" applyAlignment="1">
      <alignment horizontal="center"/>
    </xf>
    <xf numFmtId="164" fontId="48" fillId="7" borderId="8" xfId="0" applyFont="1" applyFill="1" applyBorder="1" applyAlignment="1">
      <alignment horizontal="right"/>
    </xf>
    <xf numFmtId="164" fontId="21" fillId="7" borderId="5" xfId="0" applyFont="1" applyFill="1" applyBorder="1" applyAlignment="1">
      <alignment horizontal="left"/>
    </xf>
    <xf numFmtId="164" fontId="49" fillId="7" borderId="8" xfId="0" applyFont="1" applyFill="1" applyBorder="1" applyAlignment="1">
      <alignment horizontal="right"/>
    </xf>
    <xf numFmtId="165" fontId="24" fillId="7" borderId="5" xfId="0" applyNumberFormat="1" applyFont="1" applyFill="1" applyBorder="1" applyAlignment="1">
      <alignment horizontal="left"/>
    </xf>
    <xf numFmtId="164" fontId="14" fillId="6" borderId="19" xfId="0" applyFont="1" applyFill="1" applyBorder="1" applyAlignment="1" applyProtection="1">
      <alignment horizontal="center"/>
      <protection locked="0"/>
    </xf>
    <xf numFmtId="164" fontId="19" fillId="9" borderId="16" xfId="0" applyFont="1" applyFill="1" applyBorder="1"/>
    <xf numFmtId="164" fontId="19" fillId="9" borderId="17" xfId="0" applyFont="1" applyFill="1" applyBorder="1"/>
    <xf numFmtId="2" fontId="14" fillId="9" borderId="9" xfId="0" applyNumberFormat="1" applyFont="1" applyFill="1" applyBorder="1" applyAlignment="1">
      <alignment horizontal="center"/>
    </xf>
    <xf numFmtId="164" fontId="0" fillId="9" borderId="9" xfId="0" applyFill="1" applyBorder="1" applyAlignment="1">
      <alignment horizontal="right"/>
    </xf>
    <xf numFmtId="2" fontId="14" fillId="9" borderId="5" xfId="0" applyNumberFormat="1" applyFont="1" applyFill="1" applyBorder="1" applyAlignment="1">
      <alignment horizontal="center"/>
    </xf>
    <xf numFmtId="164" fontId="18" fillId="9" borderId="10" xfId="0" applyFont="1" applyFill="1" applyBorder="1"/>
    <xf numFmtId="164" fontId="19" fillId="9" borderId="0" xfId="0" applyFont="1" applyFill="1" applyBorder="1"/>
    <xf numFmtId="164" fontId="20" fillId="5" borderId="12" xfId="0" applyFont="1" applyFill="1" applyBorder="1"/>
    <xf numFmtId="164" fontId="0" fillId="5" borderId="25" xfId="0" applyFill="1" applyBorder="1"/>
    <xf numFmtId="164" fontId="0" fillId="5" borderId="26" xfId="0" applyFill="1" applyBorder="1"/>
    <xf numFmtId="164" fontId="17" fillId="5" borderId="28" xfId="0" applyFont="1" applyFill="1" applyBorder="1" applyAlignment="1">
      <alignment horizontal="center"/>
    </xf>
    <xf numFmtId="164" fontId="17" fillId="5" borderId="27" xfId="0" applyFont="1" applyFill="1" applyBorder="1" applyAlignment="1">
      <alignment horizontal="center"/>
    </xf>
    <xf numFmtId="164" fontId="14" fillId="5" borderId="28" xfId="0" applyFont="1" applyFill="1" applyBorder="1" applyAlignment="1">
      <alignment horizontal="right"/>
    </xf>
    <xf numFmtId="164" fontId="14" fillId="5" borderId="27" xfId="0" applyFont="1" applyFill="1" applyBorder="1" applyAlignment="1">
      <alignment horizontal="center"/>
    </xf>
    <xf numFmtId="164" fontId="23" fillId="5" borderId="29" xfId="0" applyFont="1" applyFill="1" applyBorder="1"/>
    <xf numFmtId="164" fontId="0" fillId="5" borderId="30" xfId="0" applyFill="1" applyBorder="1"/>
    <xf numFmtId="164" fontId="19" fillId="9" borderId="31" xfId="0" applyFont="1" applyFill="1" applyBorder="1"/>
    <xf numFmtId="164" fontId="0" fillId="9" borderId="29" xfId="0" applyFill="1" applyBorder="1"/>
    <xf numFmtId="164" fontId="19" fillId="9" borderId="26" xfId="0" applyFont="1" applyFill="1" applyBorder="1"/>
    <xf numFmtId="164" fontId="0" fillId="9" borderId="32" xfId="0" applyFill="1" applyBorder="1"/>
    <xf numFmtId="2" fontId="14" fillId="9" borderId="33" xfId="0" applyNumberFormat="1" applyFont="1" applyFill="1" applyBorder="1" applyAlignment="1">
      <alignment horizontal="center"/>
    </xf>
    <xf numFmtId="164" fontId="0" fillId="9" borderId="33" xfId="0" applyFill="1" applyBorder="1" applyAlignment="1">
      <alignment horizontal="right"/>
    </xf>
    <xf numFmtId="2" fontId="14" fillId="9" borderId="34" xfId="0" applyNumberFormat="1" applyFont="1" applyFill="1" applyBorder="1" applyAlignment="1">
      <alignment horizontal="center"/>
    </xf>
    <xf numFmtId="164" fontId="18" fillId="9" borderId="3" xfId="0" applyFont="1" applyFill="1" applyBorder="1"/>
    <xf numFmtId="164" fontId="19" fillId="9" borderId="4" xfId="0" applyFont="1" applyFill="1" applyBorder="1"/>
    <xf numFmtId="164" fontId="19" fillId="9" borderId="35" xfId="0" applyFont="1" applyFill="1" applyBorder="1"/>
    <xf numFmtId="164" fontId="51" fillId="5" borderId="0" xfId="0" applyFont="1" applyFill="1" applyBorder="1" applyAlignment="1">
      <alignment horizontal="right"/>
    </xf>
    <xf numFmtId="164" fontId="51" fillId="5" borderId="0" xfId="0" applyFont="1" applyFill="1" applyBorder="1" applyAlignment="1">
      <alignment horizontal="left"/>
    </xf>
    <xf numFmtId="164" fontId="18" fillId="9" borderId="16" xfId="0" applyFont="1" applyFill="1" applyBorder="1"/>
    <xf numFmtId="164" fontId="0" fillId="5" borderId="25" xfId="0" applyFill="1" applyBorder="1" applyAlignment="1">
      <alignment horizontal="center"/>
    </xf>
    <xf numFmtId="164" fontId="0" fillId="5" borderId="26" xfId="0" applyFill="1" applyBorder="1" applyAlignment="1">
      <alignment horizontal="center"/>
    </xf>
    <xf numFmtId="164" fontId="17" fillId="5" borderId="28" xfId="0" applyFont="1" applyFill="1" applyBorder="1" applyAlignment="1">
      <alignment horizontal="right"/>
    </xf>
    <xf numFmtId="164" fontId="14" fillId="5" borderId="36" xfId="0" applyFont="1" applyFill="1" applyBorder="1"/>
    <xf numFmtId="164" fontId="14" fillId="5" borderId="26" xfId="0" applyFont="1" applyFill="1" applyBorder="1" applyAlignment="1">
      <alignment horizontal="center"/>
    </xf>
    <xf numFmtId="164" fontId="52" fillId="5" borderId="0" xfId="0" applyFont="1" applyFill="1" applyBorder="1" applyAlignment="1">
      <alignment horizontal="right"/>
    </xf>
    <xf numFmtId="164" fontId="24" fillId="5" borderId="8" xfId="0" applyFont="1" applyFill="1" applyBorder="1" applyAlignment="1">
      <alignment horizontal="right"/>
    </xf>
    <xf numFmtId="164" fontId="0" fillId="5" borderId="15" xfId="0" applyFill="1" applyBorder="1"/>
    <xf numFmtId="164" fontId="50" fillId="7" borderId="20" xfId="0" applyFont="1" applyFill="1" applyBorder="1" applyAlignment="1">
      <alignment horizontal="center"/>
    </xf>
    <xf numFmtId="164" fontId="50" fillId="7" borderId="21" xfId="0" applyFont="1" applyFill="1" applyBorder="1" applyAlignment="1">
      <alignment horizontal="center"/>
    </xf>
    <xf numFmtId="164" fontId="50" fillId="7" borderId="3" xfId="0" applyFont="1" applyFill="1" applyBorder="1" applyAlignment="1">
      <alignment horizontal="center"/>
    </xf>
    <xf numFmtId="164" fontId="21" fillId="7" borderId="8" xfId="0" applyFont="1" applyFill="1" applyBorder="1" applyAlignment="1">
      <alignment horizontal="right"/>
    </xf>
    <xf numFmtId="164" fontId="24" fillId="7" borderId="8" xfId="0" applyFont="1" applyFill="1" applyBorder="1" applyAlignment="1">
      <alignment horizontal="right"/>
    </xf>
    <xf numFmtId="164" fontId="19" fillId="9" borderId="10" xfId="0" applyFont="1" applyFill="1" applyBorder="1"/>
    <xf numFmtId="164" fontId="0" fillId="5" borderId="12" xfId="0" applyFill="1" applyBorder="1"/>
    <xf numFmtId="164" fontId="50" fillId="5" borderId="29" xfId="0" applyFont="1" applyFill="1" applyBorder="1" applyAlignment="1">
      <alignment horizontal="right"/>
    </xf>
    <xf numFmtId="164" fontId="14" fillId="5" borderId="36" xfId="0" applyFont="1" applyFill="1" applyBorder="1" applyAlignment="1">
      <alignment horizontal="right"/>
    </xf>
    <xf numFmtId="164" fontId="23" fillId="5" borderId="29" xfId="0" applyFont="1" applyFill="1" applyBorder="1" applyAlignment="1">
      <alignment horizontal="right"/>
    </xf>
    <xf numFmtId="164" fontId="49" fillId="7" borderId="20" xfId="0" applyFont="1" applyFill="1" applyBorder="1" applyAlignment="1">
      <alignment horizontal="center"/>
    </xf>
    <xf numFmtId="164" fontId="49" fillId="7" borderId="21" xfId="0" applyFont="1" applyFill="1" applyBorder="1" applyAlignment="1">
      <alignment horizontal="center"/>
    </xf>
    <xf numFmtId="164" fontId="49" fillId="7" borderId="3" xfId="0" applyFont="1" applyFill="1" applyBorder="1" applyAlignment="1">
      <alignment horizontal="center"/>
    </xf>
    <xf numFmtId="164" fontId="26" fillId="5" borderId="8" xfId="0" applyFont="1" applyFill="1" applyBorder="1" applyAlignment="1">
      <alignment horizontal="right"/>
    </xf>
    <xf numFmtId="164" fontId="26" fillId="5" borderId="5" xfId="0" applyFont="1" applyFill="1" applyBorder="1" applyAlignment="1">
      <alignment horizontal="left"/>
    </xf>
    <xf numFmtId="164" fontId="49" fillId="5" borderId="5" xfId="0" applyFont="1" applyFill="1" applyBorder="1" applyAlignment="1">
      <alignment horizontal="left"/>
    </xf>
    <xf numFmtId="165" fontId="49" fillId="7" borderId="5" xfId="0" applyNumberFormat="1" applyFont="1" applyFill="1" applyBorder="1" applyAlignment="1">
      <alignment horizontal="left"/>
    </xf>
    <xf numFmtId="164" fontId="26" fillId="7" borderId="20" xfId="0" applyFont="1" applyFill="1" applyBorder="1" applyAlignment="1">
      <alignment horizontal="center"/>
    </xf>
    <xf numFmtId="164" fontId="26" fillId="7" borderId="21" xfId="0" applyFont="1" applyFill="1" applyBorder="1" applyAlignment="1">
      <alignment horizontal="center"/>
    </xf>
    <xf numFmtId="164" fontId="26" fillId="7" borderId="3" xfId="0" applyFont="1" applyFill="1" applyBorder="1" applyAlignment="1">
      <alignment horizontal="center"/>
    </xf>
    <xf numFmtId="164" fontId="26" fillId="5" borderId="15" xfId="0" applyFont="1" applyFill="1" applyBorder="1"/>
    <xf numFmtId="164" fontId="26" fillId="7" borderId="20" xfId="0" applyFont="1" applyFill="1" applyBorder="1"/>
    <xf numFmtId="164" fontId="26" fillId="7" borderId="21" xfId="0" applyFont="1" applyFill="1" applyBorder="1"/>
    <xf numFmtId="164" fontId="26" fillId="7" borderId="3" xfId="0" applyFont="1" applyFill="1" applyBorder="1"/>
    <xf numFmtId="164" fontId="26" fillId="7" borderId="8" xfId="0" applyFont="1" applyFill="1" applyBorder="1" applyAlignment="1">
      <alignment horizontal="right"/>
    </xf>
    <xf numFmtId="165" fontId="26" fillId="7" borderId="5" xfId="0" applyNumberFormat="1" applyFont="1" applyFill="1" applyBorder="1" applyAlignment="1">
      <alignment horizontal="left"/>
    </xf>
    <xf numFmtId="164" fontId="50" fillId="5" borderId="8" xfId="0" applyFont="1" applyFill="1" applyBorder="1" applyAlignment="1">
      <alignment horizontal="right"/>
    </xf>
    <xf numFmtId="164" fontId="50" fillId="5" borderId="5" xfId="0" applyFont="1" applyFill="1" applyBorder="1" applyAlignment="1">
      <alignment horizontal="left"/>
    </xf>
    <xf numFmtId="164" fontId="26" fillId="5" borderId="12" xfId="0" applyFont="1" applyFill="1" applyBorder="1"/>
    <xf numFmtId="164" fontId="48" fillId="7" borderId="5" xfId="0" applyFont="1" applyFill="1" applyBorder="1" applyAlignment="1">
      <alignment horizontal="left"/>
    </xf>
    <xf numFmtId="164" fontId="20" fillId="9" borderId="9" xfId="0" applyFont="1" applyFill="1" applyBorder="1" applyAlignment="1">
      <alignment horizontal="right"/>
    </xf>
    <xf numFmtId="164" fontId="20" fillId="9" borderId="29" xfId="0" applyFont="1" applyFill="1" applyBorder="1"/>
    <xf numFmtId="164" fontId="20" fillId="9" borderId="32" xfId="0" applyFont="1" applyFill="1" applyBorder="1"/>
    <xf numFmtId="164" fontId="20" fillId="9" borderId="33" xfId="0" applyFont="1" applyFill="1" applyBorder="1" applyAlignment="1">
      <alignment horizontal="right"/>
    </xf>
    <xf numFmtId="164" fontId="19" fillId="9" borderId="3" xfId="0" applyFont="1" applyFill="1" applyBorder="1"/>
    <xf numFmtId="164" fontId="29" fillId="5" borderId="15" xfId="0" applyFont="1" applyFill="1" applyBorder="1"/>
    <xf numFmtId="164" fontId="53" fillId="5" borderId="8" xfId="0" applyFont="1" applyFill="1" applyBorder="1" applyAlignment="1">
      <alignment horizontal="right"/>
    </xf>
    <xf numFmtId="164" fontId="53" fillId="5" borderId="5" xfId="0" applyFont="1" applyFill="1" applyBorder="1" applyAlignment="1">
      <alignment horizontal="left"/>
    </xf>
    <xf numFmtId="164" fontId="26" fillId="10" borderId="20" xfId="0" applyFont="1" applyFill="1" applyBorder="1"/>
    <xf numFmtId="164" fontId="26" fillId="10" borderId="21" xfId="0" applyFont="1" applyFill="1" applyBorder="1"/>
    <xf numFmtId="164" fontId="29" fillId="10" borderId="3" xfId="0" applyFont="1" applyFill="1" applyBorder="1"/>
    <xf numFmtId="164" fontId="53" fillId="7" borderId="8" xfId="0" applyFont="1" applyFill="1" applyBorder="1" applyAlignment="1">
      <alignment horizontal="right"/>
    </xf>
    <xf numFmtId="165" fontId="53" fillId="7" borderId="5" xfId="0" applyNumberFormat="1" applyFont="1" applyFill="1" applyBorder="1" applyAlignment="1">
      <alignment horizontal="left"/>
    </xf>
    <xf numFmtId="164" fontId="29" fillId="5" borderId="12" xfId="0" applyFont="1" applyFill="1" applyBorder="1"/>
    <xf numFmtId="164" fontId="26" fillId="10" borderId="20" xfId="0" applyFont="1" applyFill="1" applyBorder="1" applyAlignment="1">
      <alignment horizontal="center"/>
    </xf>
    <xf numFmtId="164" fontId="26" fillId="10" borderId="21" xfId="0" applyFont="1" applyFill="1" applyBorder="1" applyAlignment="1">
      <alignment horizontal="center"/>
    </xf>
    <xf numFmtId="164" fontId="29" fillId="10" borderId="3" xfId="0" applyFont="1" applyFill="1" applyBorder="1" applyAlignment="1">
      <alignment horizontal="center"/>
    </xf>
    <xf numFmtId="164" fontId="54" fillId="7" borderId="8" xfId="0" applyFont="1" applyFill="1" applyBorder="1" applyAlignment="1">
      <alignment horizontal="right"/>
    </xf>
    <xf numFmtId="164" fontId="54" fillId="7" borderId="5" xfId="0" applyFont="1" applyFill="1" applyBorder="1" applyAlignment="1">
      <alignment horizontal="left"/>
    </xf>
    <xf numFmtId="164" fontId="29" fillId="10" borderId="20" xfId="0" applyFont="1" applyFill="1" applyBorder="1" applyAlignment="1">
      <alignment horizontal="center"/>
    </xf>
    <xf numFmtId="164" fontId="29" fillId="10" borderId="21" xfId="0" applyFont="1" applyFill="1" applyBorder="1" applyAlignment="1">
      <alignment horizontal="center"/>
    </xf>
    <xf numFmtId="164" fontId="55" fillId="7" borderId="8" xfId="0" applyFont="1" applyFill="1" applyBorder="1" applyAlignment="1">
      <alignment horizontal="right"/>
    </xf>
    <xf numFmtId="164" fontId="56" fillId="7" borderId="5" xfId="0" applyFont="1" applyFill="1" applyBorder="1" applyAlignment="1">
      <alignment horizontal="left"/>
    </xf>
    <xf numFmtId="164" fontId="36" fillId="5" borderId="0" xfId="0" applyFont="1" applyFill="1" applyBorder="1" applyAlignment="1">
      <alignment horizontal="center"/>
    </xf>
    <xf numFmtId="1" fontId="4" fillId="5" borderId="0" xfId="0" applyNumberFormat="1" applyFont="1" applyFill="1" applyBorder="1" applyAlignment="1">
      <alignment horizontal="center"/>
    </xf>
    <xf numFmtId="164" fontId="58" fillId="5" borderId="0" xfId="0" applyFont="1" applyFill="1"/>
    <xf numFmtId="164" fontId="38" fillId="5" borderId="0" xfId="0" applyFont="1" applyFill="1"/>
    <xf numFmtId="164" fontId="2" fillId="5" borderId="0" xfId="0" applyFont="1" applyFill="1"/>
    <xf numFmtId="164" fontId="58" fillId="9" borderId="0" xfId="0" applyFont="1" applyFill="1"/>
    <xf numFmtId="164" fontId="4" fillId="9" borderId="0" xfId="0" applyFont="1" applyFill="1"/>
    <xf numFmtId="164" fontId="60" fillId="9" borderId="0" xfId="0" applyFont="1" applyFill="1"/>
    <xf numFmtId="164" fontId="61" fillId="9" borderId="0" xfId="0" applyFont="1" applyFill="1"/>
    <xf numFmtId="164" fontId="1" fillId="5" borderId="0" xfId="0" applyFont="1" applyFill="1"/>
    <xf numFmtId="164" fontId="24" fillId="9" borderId="0" xfId="0" applyFont="1" applyFill="1"/>
    <xf numFmtId="164" fontId="63" fillId="9" borderId="0" xfId="0" applyFont="1" applyFill="1"/>
    <xf numFmtId="10" fontId="4" fillId="6" borderId="1" xfId="0" applyNumberFormat="1" applyFont="1" applyFill="1" applyBorder="1" applyProtection="1">
      <protection locked="0"/>
    </xf>
    <xf numFmtId="9" fontId="9" fillId="3" borderId="5" xfId="1" applyFont="1" applyFill="1" applyBorder="1" applyAlignment="1">
      <alignment horizontal="center"/>
    </xf>
    <xf numFmtId="10" fontId="3" fillId="0" borderId="0" xfId="1" applyNumberFormat="1" applyFont="1" applyAlignment="1" applyProtection="1">
      <alignment horizontal="left"/>
    </xf>
    <xf numFmtId="164" fontId="64" fillId="5" borderId="0" xfId="0" applyFont="1" applyFill="1"/>
    <xf numFmtId="164" fontId="65" fillId="5" borderId="0" xfId="0" applyFont="1" applyFill="1"/>
    <xf numFmtId="164" fontId="2" fillId="5" borderId="0" xfId="0" applyFont="1" applyFill="1" applyBorder="1"/>
    <xf numFmtId="164" fontId="1" fillId="5" borderId="0" xfId="0" applyFont="1" applyFill="1" applyBorder="1"/>
    <xf numFmtId="164" fontId="1" fillId="5" borderId="0" xfId="0" quotePrefix="1" applyFont="1" applyFill="1" applyBorder="1"/>
    <xf numFmtId="164" fontId="33" fillId="0" borderId="0" xfId="0" applyFont="1" applyAlignment="1">
      <alignment horizontal="center"/>
    </xf>
    <xf numFmtId="164" fontId="33" fillId="5" borderId="0" xfId="0" applyFont="1" applyFill="1" applyAlignment="1">
      <alignment horizontal="center" vertical="center"/>
    </xf>
    <xf numFmtId="164" fontId="18" fillId="9" borderId="29" xfId="0" applyFont="1" applyFill="1" applyBorder="1" applyAlignment="1">
      <alignment horizontal="center" vertical="center"/>
    </xf>
    <xf numFmtId="164" fontId="18" fillId="9" borderId="5" xfId="0" applyFont="1" applyFill="1" applyBorder="1" applyAlignment="1">
      <alignment horizontal="center" vertical="center"/>
    </xf>
    <xf numFmtId="164" fontId="18" fillId="9" borderId="8" xfId="0" applyFont="1" applyFill="1" applyBorder="1" applyAlignment="1">
      <alignment horizontal="center" vertical="center"/>
    </xf>
    <xf numFmtId="164" fontId="0" fillId="5" borderId="0" xfId="0" applyFill="1" applyBorder="1" applyAlignment="1">
      <alignment horizontal="center"/>
    </xf>
    <xf numFmtId="164" fontId="0" fillId="5" borderId="26" xfId="0" applyFill="1" applyBorder="1" applyAlignment="1">
      <alignment horizontal="center"/>
    </xf>
    <xf numFmtId="164" fontId="0" fillId="5" borderId="2" xfId="0" applyFill="1" applyBorder="1" applyAlignment="1">
      <alignment horizontal="center"/>
    </xf>
    <xf numFmtId="164" fontId="14" fillId="9" borderId="7" xfId="0" applyFont="1" applyFill="1" applyBorder="1" applyAlignment="1">
      <alignment horizontal="center" vertical="center" wrapText="1"/>
    </xf>
    <xf numFmtId="164" fontId="21" fillId="8" borderId="23" xfId="0" applyFont="1" applyFill="1" applyBorder="1" applyAlignment="1">
      <alignment horizontal="center" vertical="center" wrapText="1"/>
    </xf>
    <xf numFmtId="164" fontId="21" fillId="8" borderId="22" xfId="0" applyFont="1" applyFill="1" applyBorder="1" applyAlignment="1">
      <alignment horizontal="center" vertical="center" wrapText="1"/>
    </xf>
    <xf numFmtId="164" fontId="21" fillId="8" borderId="24" xfId="0" applyFont="1" applyFill="1" applyBorder="1" applyAlignment="1">
      <alignment horizontal="center" vertical="center" wrapText="1"/>
    </xf>
    <xf numFmtId="164" fontId="14" fillId="8" borderId="23" xfId="0" applyFont="1" applyFill="1" applyBorder="1" applyAlignment="1">
      <alignment horizontal="center" vertical="center" wrapText="1"/>
    </xf>
    <xf numFmtId="164" fontId="14" fillId="8" borderId="22" xfId="0" applyFont="1" applyFill="1" applyBorder="1" applyAlignment="1">
      <alignment horizontal="center" vertical="center"/>
    </xf>
    <xf numFmtId="164" fontId="14" fillId="8" borderId="24" xfId="0" applyFont="1" applyFill="1" applyBorder="1" applyAlignment="1">
      <alignment horizontal="center" vertical="center"/>
    </xf>
    <xf numFmtId="164" fontId="0" fillId="5" borderId="27" xfId="0" applyFill="1" applyBorder="1" applyAlignment="1">
      <alignment horizontal="center"/>
    </xf>
    <xf numFmtId="164" fontId="20" fillId="7" borderId="8" xfId="0" applyFont="1" applyFill="1" applyBorder="1" applyAlignment="1">
      <alignment horizontal="center" vertical="center"/>
    </xf>
    <xf numFmtId="164" fontId="20" fillId="7" borderId="9" xfId="0" applyFont="1" applyFill="1" applyBorder="1" applyAlignment="1">
      <alignment horizontal="center" vertical="center"/>
    </xf>
    <xf numFmtId="164" fontId="20" fillId="7" borderId="5" xfId="0" applyFont="1" applyFill="1" applyBorder="1" applyAlignment="1">
      <alignment horizontal="center" vertical="center"/>
    </xf>
    <xf numFmtId="164" fontId="18" fillId="9" borderId="9" xfId="0" applyFont="1" applyFill="1" applyBorder="1" applyAlignment="1">
      <alignment horizontal="center" vertical="center"/>
    </xf>
    <xf numFmtId="164" fontId="0" fillId="7" borderId="8" xfId="0" applyFill="1" applyBorder="1" applyAlignment="1">
      <alignment horizontal="center"/>
    </xf>
    <xf numFmtId="164" fontId="0" fillId="7" borderId="9" xfId="0" applyFill="1" applyBorder="1" applyAlignment="1">
      <alignment horizontal="center"/>
    </xf>
    <xf numFmtId="164" fontId="0" fillId="7" borderId="5" xfId="0" applyFill="1" applyBorder="1" applyAlignment="1">
      <alignment horizontal="center"/>
    </xf>
    <xf numFmtId="164" fontId="14" fillId="8" borderId="22" xfId="0" applyFont="1" applyFill="1" applyBorder="1" applyAlignment="1">
      <alignment horizontal="center" vertical="center" wrapText="1"/>
    </xf>
    <xf numFmtId="164" fontId="14" fillId="8" borderId="24" xfId="0" applyFont="1" applyFill="1" applyBorder="1" applyAlignment="1">
      <alignment horizontal="center" vertical="center" wrapText="1"/>
    </xf>
    <xf numFmtId="164" fontId="25" fillId="7" borderId="8" xfId="0" applyFont="1" applyFill="1" applyBorder="1" applyAlignment="1">
      <alignment horizontal="center"/>
    </xf>
    <xf numFmtId="164" fontId="25" fillId="7" borderId="9" xfId="0" applyFont="1" applyFill="1" applyBorder="1" applyAlignment="1">
      <alignment horizontal="center"/>
    </xf>
    <xf numFmtId="164" fontId="25" fillId="7" borderId="5" xfId="0" applyFont="1" applyFill="1" applyBorder="1" applyAlignment="1">
      <alignment horizontal="center"/>
    </xf>
    <xf numFmtId="164" fontId="21" fillId="8" borderId="22" xfId="0" applyFont="1" applyFill="1" applyBorder="1" applyAlignment="1">
      <alignment horizontal="center" vertical="center"/>
    </xf>
    <xf numFmtId="164" fontId="21" fillId="8" borderId="24" xfId="0" applyFont="1" applyFill="1" applyBorder="1" applyAlignment="1">
      <alignment horizontal="center" vertical="center"/>
    </xf>
    <xf numFmtId="164" fontId="0" fillId="5" borderId="8" xfId="0" applyFill="1" applyBorder="1" applyAlignment="1">
      <alignment horizontal="center"/>
    </xf>
    <xf numFmtId="164" fontId="0" fillId="5" borderId="5" xfId="0" applyFill="1" applyBorder="1" applyAlignment="1">
      <alignment horizontal="center"/>
    </xf>
    <xf numFmtId="164" fontId="0" fillId="5" borderId="9" xfId="0" applyFill="1" applyBorder="1" applyAlignment="1">
      <alignment horizontal="center"/>
    </xf>
    <xf numFmtId="164" fontId="0" fillId="5" borderId="37" xfId="0" applyFill="1" applyBorder="1" applyAlignment="1">
      <alignment horizontal="center"/>
    </xf>
    <xf numFmtId="164" fontId="20" fillId="10" borderId="8" xfId="0" applyFont="1" applyFill="1" applyBorder="1" applyAlignment="1">
      <alignment horizontal="center" vertical="center"/>
    </xf>
    <xf numFmtId="164" fontId="20" fillId="10" borderId="9" xfId="0" applyFont="1" applyFill="1" applyBorder="1" applyAlignment="1">
      <alignment horizontal="center" vertical="center"/>
    </xf>
    <xf numFmtId="164" fontId="20" fillId="10" borderId="5" xfId="0" applyFont="1" applyFill="1" applyBorder="1" applyAlignment="1">
      <alignment horizontal="center" vertical="center"/>
    </xf>
    <xf numFmtId="164" fontId="8" fillId="5" borderId="0" xfId="0" applyFont="1" applyFill="1" applyAlignment="1">
      <alignment horizontal="center"/>
    </xf>
    <xf numFmtId="164" fontId="10" fillId="0" borderId="0" xfId="0" applyFont="1" applyAlignment="1">
      <alignment horizontal="center"/>
    </xf>
    <xf numFmtId="164" fontId="13" fillId="0" borderId="0" xfId="0" applyFont="1" applyAlignment="1">
      <alignment horizontal="center"/>
    </xf>
    <xf numFmtId="164" fontId="24" fillId="10" borderId="0" xfId="0" applyFont="1" applyFill="1"/>
    <xf numFmtId="164" fontId="23" fillId="10" borderId="0" xfId="0" applyFont="1" applyFill="1"/>
    <xf numFmtId="164" fontId="26" fillId="10" borderId="0" xfId="0" applyFont="1" applyFill="1"/>
    <xf numFmtId="164" fontId="45" fillId="10" borderId="0" xfId="0" applyFont="1" applyFill="1" applyAlignment="1">
      <alignment horizontal="center" vertical="center"/>
    </xf>
    <xf numFmtId="164" fontId="8" fillId="10" borderId="0" xfId="0" applyFont="1" applyFill="1" applyBorder="1" applyAlignment="1">
      <alignment horizontal="center"/>
    </xf>
    <xf numFmtId="164" fontId="0" fillId="10" borderId="0" xfId="0" applyFill="1"/>
    <xf numFmtId="164" fontId="9" fillId="10" borderId="0" xfId="0" applyFont="1" applyFill="1" applyAlignment="1">
      <alignment horizontal="center"/>
    </xf>
    <xf numFmtId="164" fontId="3" fillId="10" borderId="0" xfId="0" applyFont="1" applyFill="1" applyAlignment="1">
      <alignment horizontal="center"/>
    </xf>
    <xf numFmtId="164" fontId="31" fillId="10" borderId="0" xfId="0" applyFont="1" applyFill="1"/>
    <xf numFmtId="164" fontId="3" fillId="10" borderId="0" xfId="0" applyFont="1" applyFill="1"/>
    <xf numFmtId="164" fontId="9" fillId="10" borderId="0" xfId="0" applyFont="1" applyFill="1"/>
    <xf numFmtId="164" fontId="47" fillId="10" borderId="0" xfId="0" applyFont="1" applyFill="1"/>
    <xf numFmtId="164" fontId="5" fillId="10" borderId="0" xfId="0" applyFont="1" applyFill="1"/>
    <xf numFmtId="164" fontId="5" fillId="10" borderId="0" xfId="0" applyFont="1" applyFill="1" applyAlignment="1">
      <alignment horizontal="right"/>
    </xf>
  </cellXfs>
  <cellStyles count="2">
    <cellStyle name="Normal" xfId="0" builtinId="0"/>
    <cellStyle name="Pourcentage" xfId="1" builtinId="5"/>
  </cellStyles>
  <dxfs count="2">
    <dxf>
      <font>
        <b/>
        <i val="0"/>
        <color rgb="FFFF000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B3B3B3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 et quartiles de chaque série de mesures</a:t>
            </a:r>
          </a:p>
        </c:rich>
      </c:tx>
      <c:layout>
        <c:manualLayout>
          <c:xMode val="edge"/>
          <c:yMode val="edge"/>
          <c:x val="0.17032985059559869"/>
          <c:y val="3.2921810699588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422373139858239E-2"/>
          <c:y val="0.15360077189943924"/>
          <c:w val="0.87500044015759881"/>
          <c:h val="0.72016714146994243"/>
        </c:manualLayout>
      </c:layout>
      <c:lineChart>
        <c:grouping val="standard"/>
        <c:ser>
          <c:idx val="0"/>
          <c:order val="0"/>
          <c:spPr>
            <a:ln w="28575">
              <a:noFill/>
            </a:ln>
          </c:spPr>
          <c:marker>
            <c:symbol val="diamond"/>
            <c:size val="10"/>
            <c:spPr>
              <a:solidFill>
                <a:srgbClr val="CC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données!$U$11:$BT$11</c:f>
                <c:numCache>
                  <c:formatCode>General</c:formatCode>
                  <c:ptCount val="52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données!$U$10:$BT$10</c:f>
                <c:numCache>
                  <c:formatCode>General</c:formatCode>
                  <c:ptCount val="52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ln w="25400">
                <a:solidFill>
                  <a:srgbClr val="333399"/>
                </a:solidFill>
                <a:prstDash val="solid"/>
              </a:ln>
            </c:spPr>
          </c:errBars>
          <c:cat>
            <c:strRef>
              <c:f>données!$U$6:$AI$6</c:f>
              <c:strCache>
                <c:ptCount val="15"/>
                <c:pt idx="0">
                  <c:v>E1</c:v>
                </c:pt>
                <c:pt idx="1">
                  <c:v>E2</c:v>
                </c:pt>
                <c:pt idx="2">
                  <c:v>E3</c:v>
                </c:pt>
                <c:pt idx="3">
                  <c:v>E4</c:v>
                </c:pt>
                <c:pt idx="4">
                  <c:v>E5</c:v>
                </c:pt>
                <c:pt idx="5">
                  <c:v>E6</c:v>
                </c:pt>
                <c:pt idx="6">
                  <c:v>E7</c:v>
                </c:pt>
                <c:pt idx="7">
                  <c:v>E8</c:v>
                </c:pt>
                <c:pt idx="8">
                  <c:v>E9</c:v>
                </c:pt>
                <c:pt idx="9">
                  <c:v>E10</c:v>
                </c:pt>
                <c:pt idx="10">
                  <c:v>E11</c:v>
                </c:pt>
                <c:pt idx="11">
                  <c:v>E12</c:v>
                </c:pt>
                <c:pt idx="12">
                  <c:v>E13</c:v>
                </c:pt>
                <c:pt idx="13">
                  <c:v>E14</c:v>
                </c:pt>
                <c:pt idx="14">
                  <c:v>E15</c:v>
                </c:pt>
              </c:strCache>
            </c:strRef>
          </c:cat>
          <c:val>
            <c:numRef>
              <c:f>données!$U$7:$AI$7</c:f>
              <c:numCache>
                <c:formatCode>General_)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marker val="1"/>
        <c:axId val="92931968"/>
        <c:axId val="92938624"/>
      </c:lineChart>
      <c:catAx>
        <c:axId val="929319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2938624"/>
        <c:crosses val="autoZero"/>
        <c:auto val="1"/>
        <c:lblAlgn val="ctr"/>
        <c:lblOffset val="100"/>
        <c:tickLblSkip val="1"/>
        <c:tickMarkSkip val="1"/>
      </c:catAx>
      <c:valAx>
        <c:axId val="92938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29319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anastats.fr/" TargetMode="Externa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anastats.fr/" TargetMode="External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68580</xdr:rowOff>
    </xdr:from>
    <xdr:to>
      <xdr:col>2</xdr:col>
      <xdr:colOff>684279</xdr:colOff>
      <xdr:row>1</xdr:row>
      <xdr:rowOff>30481</xdr:rowOff>
    </xdr:to>
    <xdr:pic>
      <xdr:nvPicPr>
        <xdr:cNvPr id="4" name="Image 3" descr="Logo_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4780" y="685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279400</xdr:colOff>
      <xdr:row>3</xdr:row>
      <xdr:rowOff>142240</xdr:rowOff>
    </xdr:from>
    <xdr:to>
      <xdr:col>36</xdr:col>
      <xdr:colOff>66038</xdr:colOff>
      <xdr:row>25</xdr:row>
      <xdr:rowOff>142240</xdr:rowOff>
    </xdr:to>
    <xdr:graphicFrame macro="">
      <xdr:nvGraphicFramePr>
        <xdr:cNvPr id="10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76185</xdr:colOff>
      <xdr:row>0</xdr:row>
      <xdr:rowOff>33868</xdr:rowOff>
    </xdr:from>
    <xdr:to>
      <xdr:col>2</xdr:col>
      <xdr:colOff>48642</xdr:colOff>
      <xdr:row>1</xdr:row>
      <xdr:rowOff>51211</xdr:rowOff>
    </xdr:to>
    <xdr:pic>
      <xdr:nvPicPr>
        <xdr:cNvPr id="4" name="Image 3" descr="A1 grand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6185" y="33868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584215</xdr:colOff>
      <xdr:row>46</xdr:row>
      <xdr:rowOff>84667</xdr:rowOff>
    </xdr:from>
    <xdr:to>
      <xdr:col>6</xdr:col>
      <xdr:colOff>99472</xdr:colOff>
      <xdr:row>47</xdr:row>
      <xdr:rowOff>102009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63348" y="820420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716280</xdr:colOff>
      <xdr:row>0</xdr:row>
      <xdr:rowOff>45720</xdr:rowOff>
    </xdr:from>
    <xdr:to>
      <xdr:col>7</xdr:col>
      <xdr:colOff>137160</xdr:colOff>
      <xdr:row>0</xdr:row>
      <xdr:rowOff>304800</xdr:rowOff>
    </xdr:to>
    <xdr:pic>
      <xdr:nvPicPr>
        <xdr:cNvPr id="4143" name="Picture 1" descr="Logo-R_transparent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84420" y="45720"/>
          <a:ext cx="29718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45720</xdr:rowOff>
    </xdr:from>
    <xdr:to>
      <xdr:col>2</xdr:col>
      <xdr:colOff>295884</xdr:colOff>
      <xdr:row>0</xdr:row>
      <xdr:rowOff>232396</xdr:rowOff>
    </xdr:to>
    <xdr:pic>
      <xdr:nvPicPr>
        <xdr:cNvPr id="4" name="Image 3" descr="A1 grand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810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91440</xdr:colOff>
      <xdr:row>11</xdr:row>
      <xdr:rowOff>144780</xdr:rowOff>
    </xdr:from>
    <xdr:to>
      <xdr:col>10</xdr:col>
      <xdr:colOff>335280</xdr:colOff>
      <xdr:row>12</xdr:row>
      <xdr:rowOff>167640</xdr:rowOff>
    </xdr:to>
    <xdr:pic>
      <xdr:nvPicPr>
        <xdr:cNvPr id="3120" name="Picture 2" descr="Logo-R_transparen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65620" y="2057400"/>
          <a:ext cx="243840" cy="213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579120</xdr:colOff>
      <xdr:row>0</xdr:row>
      <xdr:rowOff>60960</xdr:rowOff>
    </xdr:from>
    <xdr:to>
      <xdr:col>5</xdr:col>
      <xdr:colOff>189204</xdr:colOff>
      <xdr:row>1</xdr:row>
      <xdr:rowOff>49516</xdr:rowOff>
    </xdr:to>
    <xdr:pic>
      <xdr:nvPicPr>
        <xdr:cNvPr id="4" name="Image 3" descr="A1 grand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545080" y="60960"/>
          <a:ext cx="920724" cy="186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30480</xdr:rowOff>
    </xdr:from>
    <xdr:to>
      <xdr:col>2</xdr:col>
      <xdr:colOff>425424</xdr:colOff>
      <xdr:row>1</xdr:row>
      <xdr:rowOff>19036</xdr:rowOff>
    </xdr:to>
    <xdr:pic>
      <xdr:nvPicPr>
        <xdr:cNvPr id="4" name="Image 3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440" y="3048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10</xdr:col>
      <xdr:colOff>243840</xdr:colOff>
      <xdr:row>0</xdr:row>
      <xdr:rowOff>53341</xdr:rowOff>
    </xdr:from>
    <xdr:to>
      <xdr:col>10</xdr:col>
      <xdr:colOff>574190</xdr:colOff>
      <xdr:row>1</xdr:row>
      <xdr:rowOff>106681</xdr:rowOff>
    </xdr:to>
    <xdr:pic>
      <xdr:nvPicPr>
        <xdr:cNvPr id="5" name="Image 4" descr="Logo-R_fondTransparent.gif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905500" y="53341"/>
          <a:ext cx="330350" cy="251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G28"/>
  <sheetViews>
    <sheetView tabSelected="1" workbookViewId="0">
      <selection activeCell="D2" sqref="D2:G2"/>
    </sheetView>
  </sheetViews>
  <sheetFormatPr baseColWidth="10" defaultColWidth="10.8984375" defaultRowHeight="12.6"/>
  <cols>
    <col min="1" max="1" width="4.5" style="285" customWidth="1"/>
    <col min="2" max="2" width="7.296875" style="285" customWidth="1"/>
    <col min="3" max="16384" width="10.8984375" style="285"/>
  </cols>
  <sheetData>
    <row r="1" spans="1:7" ht="33" customHeight="1"/>
    <row r="2" spans="1:7" ht="19.2" customHeight="1">
      <c r="D2" s="288" t="s">
        <v>309</v>
      </c>
      <c r="E2" s="288"/>
      <c r="F2" s="288"/>
      <c r="G2" s="288"/>
    </row>
    <row r="4" spans="1:7" ht="15.6">
      <c r="A4" s="286" t="s">
        <v>310</v>
      </c>
    </row>
    <row r="5" spans="1:7">
      <c r="B5" s="285" t="s">
        <v>311</v>
      </c>
    </row>
    <row r="6" spans="1:7">
      <c r="B6" s="285" t="s">
        <v>312</v>
      </c>
    </row>
    <row r="7" spans="1:7">
      <c r="B7" s="285" t="s">
        <v>316</v>
      </c>
    </row>
    <row r="8" spans="1:7">
      <c r="B8" s="285" t="s">
        <v>317</v>
      </c>
    </row>
    <row r="9" spans="1:7">
      <c r="B9" s="285" t="s">
        <v>328</v>
      </c>
    </row>
    <row r="11" spans="1:7">
      <c r="B11" s="285" t="s">
        <v>327</v>
      </c>
    </row>
    <row r="12" spans="1:7">
      <c r="B12" s="285" t="s">
        <v>346</v>
      </c>
    </row>
    <row r="14" spans="1:7">
      <c r="B14" s="285" t="s">
        <v>313</v>
      </c>
    </row>
    <row r="15" spans="1:7">
      <c r="B15" s="285" t="s">
        <v>340</v>
      </c>
    </row>
    <row r="17" spans="1:2">
      <c r="B17" s="285" t="s">
        <v>315</v>
      </c>
    </row>
    <row r="19" spans="1:2">
      <c r="B19" s="285" t="s">
        <v>314</v>
      </c>
    </row>
    <row r="20" spans="1:2">
      <c r="B20" s="285" t="s">
        <v>318</v>
      </c>
    </row>
    <row r="22" spans="1:2" ht="15.6">
      <c r="A22" s="286" t="s">
        <v>329</v>
      </c>
    </row>
    <row r="23" spans="1:2">
      <c r="B23" s="285" t="s">
        <v>330</v>
      </c>
    </row>
    <row r="24" spans="1:2">
      <c r="B24" s="285" t="s">
        <v>326</v>
      </c>
    </row>
    <row r="25" spans="1:2">
      <c r="B25" s="285" t="s">
        <v>332</v>
      </c>
    </row>
    <row r="28" spans="1:2">
      <c r="A28" s="287" t="s">
        <v>433</v>
      </c>
    </row>
  </sheetData>
  <sheetProtection sheet="1" objects="1" scenarios="1"/>
  <mergeCells count="1">
    <mergeCell ref="D2:G2"/>
  </mergeCells>
  <phoneticPr fontId="29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105"/>
  <sheetViews>
    <sheetView workbookViewId="0">
      <selection sqref="A1:L1"/>
    </sheetView>
  </sheetViews>
  <sheetFormatPr baseColWidth="10" defaultRowHeight="15.6"/>
  <cols>
    <col min="1" max="1" width="4.5" style="97" customWidth="1"/>
    <col min="2" max="2" width="5" style="97" customWidth="1"/>
    <col min="3" max="3" width="4.59765625" style="97" customWidth="1"/>
    <col min="4" max="5" width="4.796875" style="97" customWidth="1"/>
    <col min="6" max="6" width="11.19921875" style="97" customWidth="1"/>
    <col min="7" max="8" width="7.8984375" style="97" customWidth="1"/>
    <col min="9" max="10" width="8.796875" style="97" customWidth="1"/>
    <col min="11" max="12" width="7.5" style="97" customWidth="1"/>
    <col min="13" max="16384" width="11.19921875" style="97"/>
  </cols>
  <sheetData>
    <row r="1" spans="1:12" ht="62.4" customHeight="1">
      <c r="A1" s="253" t="s">
        <v>364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2">
      <c r="I2" s="107" t="s">
        <v>83</v>
      </c>
      <c r="J2" s="108" t="s">
        <v>139</v>
      </c>
    </row>
    <row r="3" spans="1:12">
      <c r="F3" s="175" t="s">
        <v>113</v>
      </c>
      <c r="G3" s="131">
        <f>COUNT(A6:A105)</f>
        <v>0</v>
      </c>
      <c r="J3" s="108" t="s">
        <v>140</v>
      </c>
    </row>
    <row r="4" spans="1:12">
      <c r="A4" s="270" t="s">
        <v>100</v>
      </c>
      <c r="B4" s="271"/>
      <c r="C4" s="271"/>
      <c r="D4" s="271"/>
      <c r="E4" s="272"/>
      <c r="F4" s="109" t="s">
        <v>84</v>
      </c>
      <c r="G4" s="187">
        <f>COUNT(A6:A105)</f>
        <v>0</v>
      </c>
    </row>
    <row r="5" spans="1:12" ht="16.2" thickBot="1">
      <c r="A5" s="182" t="s">
        <v>141</v>
      </c>
      <c r="B5" s="183" t="s">
        <v>156</v>
      </c>
      <c r="C5" s="184" t="s">
        <v>157</v>
      </c>
      <c r="D5" s="184" t="s">
        <v>158</v>
      </c>
      <c r="E5" s="184" t="s">
        <v>159</v>
      </c>
      <c r="F5" s="132" t="s">
        <v>85</v>
      </c>
      <c r="G5" s="188">
        <f>SUM(A6:A105)</f>
        <v>0</v>
      </c>
    </row>
    <row r="6" spans="1:12">
      <c r="A6" s="111" t="str">
        <f>Rangs!B5</f>
        <v/>
      </c>
      <c r="B6" s="111" t="str">
        <f>Rangs!C5</f>
        <v/>
      </c>
      <c r="C6" s="111" t="str">
        <f>Rangs!D5</f>
        <v/>
      </c>
      <c r="D6" s="111" t="str">
        <f>Rangs!E5</f>
        <v/>
      </c>
      <c r="E6" s="111" t="str">
        <f>Rangs!F5</f>
        <v/>
      </c>
      <c r="F6" s="109" t="s">
        <v>86</v>
      </c>
      <c r="G6" s="187">
        <f>COUNT(B6:B105)</f>
        <v>0</v>
      </c>
      <c r="I6" s="112"/>
    </row>
    <row r="7" spans="1:12">
      <c r="A7" s="111" t="str">
        <f>Rangs!B6</f>
        <v/>
      </c>
      <c r="B7" s="111" t="str">
        <f>Rangs!C6</f>
        <v/>
      </c>
      <c r="C7" s="111" t="str">
        <f>Rangs!D6</f>
        <v/>
      </c>
      <c r="D7" s="111" t="str">
        <f>Rangs!E6</f>
        <v/>
      </c>
      <c r="E7" s="111" t="str">
        <f>Rangs!F6</f>
        <v/>
      </c>
      <c r="F7" s="132" t="s">
        <v>87</v>
      </c>
      <c r="G7" s="188">
        <f>SUM(B6:B105)</f>
        <v>0</v>
      </c>
    </row>
    <row r="8" spans="1:12">
      <c r="A8" s="111" t="str">
        <f>Rangs!B7</f>
        <v/>
      </c>
      <c r="B8" s="111" t="str">
        <f>Rangs!C7</f>
        <v/>
      </c>
      <c r="C8" s="111" t="str">
        <f>Rangs!D7</f>
        <v/>
      </c>
      <c r="D8" s="111" t="str">
        <f>Rangs!E7</f>
        <v/>
      </c>
      <c r="E8" s="111" t="str">
        <f>Rangs!F7</f>
        <v/>
      </c>
      <c r="F8" s="109" t="s">
        <v>88</v>
      </c>
      <c r="G8" s="187">
        <f>COUNT(C6:C105)</f>
        <v>0</v>
      </c>
      <c r="I8" s="112"/>
    </row>
    <row r="9" spans="1:12">
      <c r="A9" s="111" t="str">
        <f>Rangs!B8</f>
        <v/>
      </c>
      <c r="B9" s="111" t="str">
        <f>Rangs!C8</f>
        <v/>
      </c>
      <c r="C9" s="111" t="str">
        <f>Rangs!D8</f>
        <v/>
      </c>
      <c r="D9" s="111" t="str">
        <f>Rangs!E8</f>
        <v/>
      </c>
      <c r="E9" s="111" t="str">
        <f>Rangs!F8</f>
        <v/>
      </c>
      <c r="F9" s="132" t="s">
        <v>89</v>
      </c>
      <c r="G9" s="188">
        <f>SUM(C6:C105)</f>
        <v>0</v>
      </c>
    </row>
    <row r="10" spans="1:12">
      <c r="A10" s="111" t="str">
        <f>Rangs!B9</f>
        <v/>
      </c>
      <c r="B10" s="111" t="str">
        <f>Rangs!C9</f>
        <v/>
      </c>
      <c r="C10" s="111" t="str">
        <f>Rangs!D9</f>
        <v/>
      </c>
      <c r="D10" s="111" t="str">
        <f>Rangs!E9</f>
        <v/>
      </c>
      <c r="E10" s="111" t="str">
        <f>Rangs!F9</f>
        <v/>
      </c>
      <c r="F10" s="109" t="s">
        <v>101</v>
      </c>
      <c r="G10" s="187">
        <f>COUNT(D6:D105)</f>
        <v>0</v>
      </c>
    </row>
    <row r="11" spans="1:12">
      <c r="A11" s="111" t="str">
        <f>Rangs!B10</f>
        <v/>
      </c>
      <c r="B11" s="111" t="str">
        <f>Rangs!C10</f>
        <v/>
      </c>
      <c r="C11" s="111" t="str">
        <f>Rangs!D10</f>
        <v/>
      </c>
      <c r="D11" s="111" t="str">
        <f>Rangs!E10</f>
        <v/>
      </c>
      <c r="E11" s="111" t="str">
        <f>Rangs!F10</f>
        <v/>
      </c>
      <c r="F11" s="132" t="s">
        <v>102</v>
      </c>
      <c r="G11" s="188">
        <f>SUM(D6:D105)</f>
        <v>0</v>
      </c>
      <c r="I11" s="113" t="str">
        <f>IF(COUNT(données!B7:P7)=5," ","ATTENTION,vous n'êtes pas dans la bonne feuille")</f>
        <v>ATTENTION,vous n'êtes pas dans la bonne feuille</v>
      </c>
    </row>
    <row r="12" spans="1:12">
      <c r="A12" s="111" t="str">
        <f>Rangs!B11</f>
        <v/>
      </c>
      <c r="B12" s="111" t="str">
        <f>Rangs!C11</f>
        <v/>
      </c>
      <c r="C12" s="111" t="str">
        <f>Rangs!D11</f>
        <v/>
      </c>
      <c r="D12" s="111" t="str">
        <f>Rangs!E11</f>
        <v/>
      </c>
      <c r="E12" s="111" t="str">
        <f>Rangs!F11</f>
        <v/>
      </c>
      <c r="F12" s="109" t="s">
        <v>104</v>
      </c>
      <c r="G12" s="187">
        <f>COUNT(E6:E105)</f>
        <v>0</v>
      </c>
    </row>
    <row r="13" spans="1:12">
      <c r="A13" s="111" t="str">
        <f>Rangs!B12</f>
        <v/>
      </c>
      <c r="B13" s="111" t="str">
        <f>Rangs!C12</f>
        <v/>
      </c>
      <c r="C13" s="111" t="str">
        <f>Rangs!D12</f>
        <v/>
      </c>
      <c r="D13" s="111" t="str">
        <f>Rangs!E12</f>
        <v/>
      </c>
      <c r="E13" s="111" t="str">
        <f>Rangs!F12</f>
        <v/>
      </c>
      <c r="F13" s="132" t="s">
        <v>105</v>
      </c>
      <c r="G13" s="188">
        <f>SUM(E6:E105)</f>
        <v>0</v>
      </c>
    </row>
    <row r="14" spans="1:12">
      <c r="A14" s="111" t="str">
        <f>Rangs!B13</f>
        <v/>
      </c>
      <c r="B14" s="111" t="str">
        <f>Rangs!C13</f>
        <v/>
      </c>
      <c r="C14" s="111" t="str">
        <f>Rangs!D13</f>
        <v/>
      </c>
      <c r="D14" s="111" t="str">
        <f>Rangs!E13</f>
        <v/>
      </c>
      <c r="E14" s="111" t="str">
        <f>Rangs!F13</f>
        <v/>
      </c>
    </row>
    <row r="15" spans="1:12">
      <c r="A15" s="111" t="str">
        <f>Rangs!B14</f>
        <v/>
      </c>
      <c r="B15" s="111" t="str">
        <f>Rangs!C14</f>
        <v/>
      </c>
      <c r="C15" s="111" t="str">
        <f>Rangs!D14</f>
        <v/>
      </c>
      <c r="D15" s="111" t="str">
        <f>Rangs!E14</f>
        <v/>
      </c>
      <c r="E15" s="111" t="str">
        <f>Rangs!F14</f>
        <v/>
      </c>
    </row>
    <row r="16" spans="1:12" ht="16.2" thickBot="1">
      <c r="A16" s="111" t="str">
        <f>Rangs!B15</f>
        <v/>
      </c>
      <c r="B16" s="111" t="str">
        <f>Rangs!C15</f>
        <v/>
      </c>
      <c r="C16" s="111" t="str">
        <f>Rangs!D15</f>
        <v/>
      </c>
      <c r="D16" s="111" t="str">
        <f>Rangs!E15</f>
        <v/>
      </c>
      <c r="E16" s="111" t="str">
        <f>Rangs!F15</f>
        <v/>
      </c>
      <c r="F16" s="114"/>
      <c r="G16" s="115"/>
      <c r="H16" s="115"/>
      <c r="I16" s="115"/>
      <c r="J16" s="115"/>
      <c r="K16" s="115"/>
      <c r="L16" s="115"/>
    </row>
    <row r="17" spans="1:12" ht="43.8" customHeight="1">
      <c r="A17" s="111" t="str">
        <f>Rangs!B16</f>
        <v/>
      </c>
      <c r="B17" s="111" t="str">
        <f>Rangs!C16</f>
        <v/>
      </c>
      <c r="C17" s="111" t="str">
        <f>Rangs!D16</f>
        <v/>
      </c>
      <c r="D17" s="111" t="str">
        <f>Rangs!E16</f>
        <v/>
      </c>
      <c r="E17" s="142" t="str">
        <f>Rangs!F16</f>
        <v/>
      </c>
      <c r="F17" s="257" t="s">
        <v>365</v>
      </c>
      <c r="G17" s="268"/>
      <c r="H17" s="268"/>
      <c r="I17" s="268"/>
      <c r="J17" s="268"/>
      <c r="K17" s="268"/>
      <c r="L17" s="269"/>
    </row>
    <row r="18" spans="1:12">
      <c r="A18" s="111" t="str">
        <f>Rangs!B17</f>
        <v/>
      </c>
      <c r="B18" s="111" t="str">
        <f>Rangs!C17</f>
        <v/>
      </c>
      <c r="C18" s="111" t="str">
        <f>Rangs!D17</f>
        <v/>
      </c>
      <c r="D18" s="111" t="str">
        <f>Rangs!E17</f>
        <v/>
      </c>
      <c r="E18" s="142" t="str">
        <f>Rangs!F17</f>
        <v/>
      </c>
      <c r="F18" s="143"/>
      <c r="G18" s="122"/>
      <c r="H18" s="122"/>
      <c r="I18" s="122"/>
      <c r="J18" s="122"/>
      <c r="K18" s="122"/>
      <c r="L18" s="144"/>
    </row>
    <row r="19" spans="1:12">
      <c r="A19" s="111" t="str">
        <f>Rangs!B18</f>
        <v/>
      </c>
      <c r="B19" s="111" t="str">
        <f>Rangs!C18</f>
        <v/>
      </c>
      <c r="C19" s="111" t="str">
        <f>Rangs!D18</f>
        <v/>
      </c>
      <c r="D19" s="111" t="str">
        <f>Rangs!E18</f>
        <v/>
      </c>
      <c r="E19" s="142" t="str">
        <f>Rangs!F18</f>
        <v/>
      </c>
      <c r="F19" s="143"/>
      <c r="G19" s="252" t="s">
        <v>77</v>
      </c>
      <c r="H19" s="252"/>
      <c r="I19" s="252"/>
      <c r="J19" s="252"/>
      <c r="K19" s="252"/>
      <c r="L19" s="260"/>
    </row>
    <row r="20" spans="1:12">
      <c r="A20" s="111" t="str">
        <f>Rangs!B19</f>
        <v/>
      </c>
      <c r="B20" s="111" t="str">
        <f>Rangs!C19</f>
        <v/>
      </c>
      <c r="C20" s="111" t="str">
        <f>Rangs!D19</f>
        <v/>
      </c>
      <c r="D20" s="111" t="str">
        <f>Rangs!E19</f>
        <v/>
      </c>
      <c r="E20" s="142" t="str">
        <f>Rangs!F19</f>
        <v/>
      </c>
      <c r="F20" s="145" t="s">
        <v>78</v>
      </c>
      <c r="G20" s="116">
        <v>0.3</v>
      </c>
      <c r="H20" s="116">
        <v>0.25</v>
      </c>
      <c r="I20" s="116">
        <v>0.2</v>
      </c>
      <c r="J20" s="116">
        <v>0.15</v>
      </c>
      <c r="K20" s="116">
        <v>0.1</v>
      </c>
      <c r="L20" s="146">
        <v>0.05</v>
      </c>
    </row>
    <row r="21" spans="1:12">
      <c r="A21" s="111" t="str">
        <f>Rangs!B20</f>
        <v/>
      </c>
      <c r="B21" s="111" t="str">
        <f>Rangs!C20</f>
        <v/>
      </c>
      <c r="C21" s="111" t="str">
        <f>Rangs!D20</f>
        <v/>
      </c>
      <c r="D21" s="111" t="str">
        <f>Rangs!E20</f>
        <v/>
      </c>
      <c r="E21" s="142" t="str">
        <f>Rangs!F20</f>
        <v/>
      </c>
      <c r="F21" s="145" t="s">
        <v>80</v>
      </c>
      <c r="G21" s="116">
        <v>0.15</v>
      </c>
      <c r="H21" s="116">
        <v>0.125</v>
      </c>
      <c r="I21" s="116">
        <v>0.1</v>
      </c>
      <c r="J21" s="116">
        <v>7.4999999999999997E-2</v>
      </c>
      <c r="K21" s="116">
        <v>0.05</v>
      </c>
      <c r="L21" s="146">
        <v>2.5000000000000001E-2</v>
      </c>
    </row>
    <row r="22" spans="1:12" ht="16.2" thickBot="1">
      <c r="A22" s="111" t="str">
        <f>Rangs!B21</f>
        <v/>
      </c>
      <c r="B22" s="111" t="str">
        <f>Rangs!C21</f>
        <v/>
      </c>
      <c r="C22" s="111" t="str">
        <f>Rangs!D21</f>
        <v/>
      </c>
      <c r="D22" s="111" t="str">
        <f>Rangs!E21</f>
        <v/>
      </c>
      <c r="E22" s="142" t="str">
        <f>Rangs!F21</f>
        <v/>
      </c>
      <c r="F22" s="147" t="s">
        <v>90</v>
      </c>
      <c r="G22" s="117">
        <v>3</v>
      </c>
      <c r="H22" s="118">
        <v>4</v>
      </c>
      <c r="I22" s="118">
        <v>5</v>
      </c>
      <c r="J22" s="118">
        <v>6</v>
      </c>
      <c r="K22" s="118">
        <v>7</v>
      </c>
      <c r="L22" s="148">
        <v>8</v>
      </c>
    </row>
    <row r="23" spans="1:12" ht="16.2" thickBot="1">
      <c r="A23" s="111" t="str">
        <f>Rangs!B22</f>
        <v/>
      </c>
      <c r="B23" s="111" t="str">
        <f>Rangs!C22</f>
        <v/>
      </c>
      <c r="C23" s="111" t="str">
        <f>Rangs!D22</f>
        <v/>
      </c>
      <c r="D23" s="111" t="str">
        <f>Rangs!E22</f>
        <v/>
      </c>
      <c r="E23" s="142" t="str">
        <f>Rangs!F22</f>
        <v/>
      </c>
      <c r="F23" s="179" t="s">
        <v>91</v>
      </c>
      <c r="G23" s="134">
        <v>7</v>
      </c>
      <c r="H23" s="122"/>
      <c r="I23" s="122"/>
      <c r="J23" s="122"/>
      <c r="K23" s="122"/>
      <c r="L23" s="144"/>
    </row>
    <row r="24" spans="1:12">
      <c r="A24" s="111" t="str">
        <f>Rangs!B23</f>
        <v/>
      </c>
      <c r="B24" s="111" t="str">
        <f>Rangs!C23</f>
        <v/>
      </c>
      <c r="C24" s="111" t="str">
        <f>Rangs!D23</f>
        <v/>
      </c>
      <c r="D24" s="111" t="str">
        <f>Rangs!E23</f>
        <v/>
      </c>
      <c r="E24" s="142" t="str">
        <f>Rangs!F23</f>
        <v/>
      </c>
      <c r="F24" s="143"/>
      <c r="G24" s="122"/>
      <c r="H24" s="161" t="s">
        <v>92</v>
      </c>
      <c r="I24" s="162">
        <f>VLOOKUP(10,_TZ2,G23,FALSE)</f>
        <v>2.5760000000000001</v>
      </c>
      <c r="J24" s="122"/>
      <c r="K24" s="122"/>
      <c r="L24" s="144"/>
    </row>
    <row r="25" spans="1:12">
      <c r="A25" s="111" t="str">
        <f>Rangs!B24</f>
        <v/>
      </c>
      <c r="B25" s="111" t="str">
        <f>Rangs!C24</f>
        <v/>
      </c>
      <c r="C25" s="111" t="str">
        <f>Rangs!D24</f>
        <v/>
      </c>
      <c r="D25" s="111" t="str">
        <f>Rangs!E24</f>
        <v/>
      </c>
      <c r="E25" s="142" t="str">
        <f>Rangs!F24</f>
        <v/>
      </c>
      <c r="F25" s="247" t="s">
        <v>93</v>
      </c>
      <c r="G25" s="248"/>
      <c r="H25" s="249" t="s">
        <v>94</v>
      </c>
      <c r="I25" s="264"/>
      <c r="J25" s="135"/>
      <c r="K25" s="136"/>
      <c r="L25" s="151"/>
    </row>
    <row r="26" spans="1:12">
      <c r="A26" s="111" t="str">
        <f>Rangs!B25</f>
        <v/>
      </c>
      <c r="B26" s="111" t="str">
        <f>Rangs!C25</f>
        <v/>
      </c>
      <c r="C26" s="111" t="str">
        <f>Rangs!D25</f>
        <v/>
      </c>
      <c r="D26" s="111" t="str">
        <f>Rangs!E25</f>
        <v/>
      </c>
      <c r="E26" s="142" t="str">
        <f>Rangs!F25</f>
        <v/>
      </c>
      <c r="F26" s="152" t="s">
        <v>161</v>
      </c>
      <c r="G26" s="137">
        <f>ABS(G5-G7)</f>
        <v>0</v>
      </c>
      <c r="H26" s="138" t="s">
        <v>95</v>
      </c>
      <c r="I26" s="137">
        <f>$I$24*SQRT((($G$3*5*(5+1))/(6)))</f>
        <v>0</v>
      </c>
      <c r="J26" s="140" t="s">
        <v>96</v>
      </c>
      <c r="K26" s="141"/>
      <c r="L26" s="153"/>
    </row>
    <row r="27" spans="1:12">
      <c r="A27" s="111" t="str">
        <f>Rangs!B26</f>
        <v/>
      </c>
      <c r="B27" s="111" t="str">
        <f>Rangs!C26</f>
        <v/>
      </c>
      <c r="C27" s="111" t="str">
        <f>Rangs!D26</f>
        <v/>
      </c>
      <c r="D27" s="111" t="str">
        <f>Rangs!E26</f>
        <v/>
      </c>
      <c r="E27" s="142" t="str">
        <f>Rangs!F26</f>
        <v/>
      </c>
      <c r="F27" s="152" t="s">
        <v>162</v>
      </c>
      <c r="G27" s="137">
        <f>ABS(G5-G9)</f>
        <v>0</v>
      </c>
      <c r="H27" s="138" t="s">
        <v>95</v>
      </c>
      <c r="I27" s="137">
        <f t="shared" ref="I27:I35" si="0">$I$24*SQRT((($G$3*5*(5+1))/(6)))</f>
        <v>0</v>
      </c>
      <c r="J27" s="140" t="s">
        <v>135</v>
      </c>
      <c r="K27" s="141"/>
      <c r="L27" s="153"/>
    </row>
    <row r="28" spans="1:12">
      <c r="A28" s="111" t="str">
        <f>Rangs!B27</f>
        <v/>
      </c>
      <c r="B28" s="111" t="str">
        <f>Rangs!C27</f>
        <v/>
      </c>
      <c r="C28" s="111" t="str">
        <f>Rangs!D27</f>
        <v/>
      </c>
      <c r="D28" s="111" t="str">
        <f>Rangs!E27</f>
        <v/>
      </c>
      <c r="E28" s="142" t="str">
        <f>Rangs!F27</f>
        <v/>
      </c>
      <c r="F28" s="152" t="s">
        <v>166</v>
      </c>
      <c r="G28" s="137">
        <f>ABS(G5-G11)</f>
        <v>0</v>
      </c>
      <c r="H28" s="138" t="s">
        <v>95</v>
      </c>
      <c r="I28" s="137">
        <f t="shared" si="0"/>
        <v>0</v>
      </c>
      <c r="J28" s="140" t="s">
        <v>103</v>
      </c>
      <c r="K28" s="141"/>
      <c r="L28" s="153"/>
    </row>
    <row r="29" spans="1:12">
      <c r="A29" s="111" t="str">
        <f>Rangs!B28</f>
        <v/>
      </c>
      <c r="B29" s="111" t="str">
        <f>Rangs!C28</f>
        <v/>
      </c>
      <c r="C29" s="111" t="str">
        <f>Rangs!D28</f>
        <v/>
      </c>
      <c r="D29" s="111" t="str">
        <f>Rangs!E28</f>
        <v/>
      </c>
      <c r="E29" s="142" t="str">
        <f>Rangs!F28</f>
        <v/>
      </c>
      <c r="F29" s="152" t="s">
        <v>170</v>
      </c>
      <c r="G29" s="137">
        <f>ABS(G5-G13)</f>
        <v>0</v>
      </c>
      <c r="H29" s="138" t="s">
        <v>95</v>
      </c>
      <c r="I29" s="137">
        <f t="shared" si="0"/>
        <v>0</v>
      </c>
      <c r="J29" s="140"/>
      <c r="K29" s="141"/>
      <c r="L29" s="153"/>
    </row>
    <row r="30" spans="1:12">
      <c r="A30" s="111" t="str">
        <f>Rangs!B29</f>
        <v/>
      </c>
      <c r="B30" s="111" t="str">
        <f>Rangs!C29</f>
        <v/>
      </c>
      <c r="C30" s="111" t="str">
        <f>Rangs!D29</f>
        <v/>
      </c>
      <c r="D30" s="111" t="str">
        <f>Rangs!E29</f>
        <v/>
      </c>
      <c r="E30" s="142" t="str">
        <f>Rangs!F29</f>
        <v/>
      </c>
      <c r="F30" s="152" t="s">
        <v>163</v>
      </c>
      <c r="G30" s="137">
        <f>ABS(G7-G9)</f>
        <v>0</v>
      </c>
      <c r="H30" s="138" t="s">
        <v>95</v>
      </c>
      <c r="I30" s="137">
        <f t="shared" si="0"/>
        <v>0</v>
      </c>
      <c r="J30" s="177"/>
      <c r="K30" s="141"/>
      <c r="L30" s="153"/>
    </row>
    <row r="31" spans="1:12">
      <c r="A31" s="111" t="str">
        <f>Rangs!B30</f>
        <v/>
      </c>
      <c r="B31" s="111" t="str">
        <f>Rangs!C30</f>
        <v/>
      </c>
      <c r="C31" s="111" t="str">
        <f>Rangs!D30</f>
        <v/>
      </c>
      <c r="D31" s="111" t="str">
        <f>Rangs!E30</f>
        <v/>
      </c>
      <c r="E31" s="142" t="str">
        <f>Rangs!F30</f>
        <v/>
      </c>
      <c r="F31" s="152" t="s">
        <v>167</v>
      </c>
      <c r="G31" s="137">
        <f>ABS(G7-G11)</f>
        <v>0</v>
      </c>
      <c r="H31" s="138" t="s">
        <v>95</v>
      </c>
      <c r="I31" s="137">
        <f t="shared" si="0"/>
        <v>0</v>
      </c>
      <c r="J31" s="177"/>
      <c r="K31" s="141"/>
      <c r="L31" s="153"/>
    </row>
    <row r="32" spans="1:12">
      <c r="A32" s="111" t="str">
        <f>Rangs!B31</f>
        <v/>
      </c>
      <c r="B32" s="111" t="str">
        <f>Rangs!C31</f>
        <v/>
      </c>
      <c r="C32" s="111" t="str">
        <f>Rangs!D31</f>
        <v/>
      </c>
      <c r="D32" s="111" t="str">
        <f>Rangs!E31</f>
        <v/>
      </c>
      <c r="E32" s="142" t="str">
        <f>Rangs!F31</f>
        <v/>
      </c>
      <c r="F32" s="152" t="s">
        <v>171</v>
      </c>
      <c r="G32" s="137">
        <f>ABS(G7-G13)</f>
        <v>0</v>
      </c>
      <c r="H32" s="138" t="s">
        <v>95</v>
      </c>
      <c r="I32" s="137">
        <f t="shared" si="0"/>
        <v>0</v>
      </c>
      <c r="J32" s="177"/>
      <c r="K32" s="141"/>
      <c r="L32" s="153"/>
    </row>
    <row r="33" spans="1:12">
      <c r="A33" s="111" t="str">
        <f>Rangs!B32</f>
        <v/>
      </c>
      <c r="B33" s="111" t="str">
        <f>Rangs!C32</f>
        <v/>
      </c>
      <c r="C33" s="111" t="str">
        <f>Rangs!D32</f>
        <v/>
      </c>
      <c r="D33" s="111" t="str">
        <f>Rangs!E32</f>
        <v/>
      </c>
      <c r="E33" s="142" t="str">
        <f>Rangs!F32</f>
        <v/>
      </c>
      <c r="F33" s="152" t="s">
        <v>168</v>
      </c>
      <c r="G33" s="137">
        <f>ABS(G9-G11)</f>
        <v>0</v>
      </c>
      <c r="H33" s="138" t="s">
        <v>95</v>
      </c>
      <c r="I33" s="137">
        <f t="shared" si="0"/>
        <v>0</v>
      </c>
      <c r="J33" s="140"/>
      <c r="K33" s="141"/>
      <c r="L33" s="153"/>
    </row>
    <row r="34" spans="1:12">
      <c r="A34" s="111" t="str">
        <f>Rangs!B33</f>
        <v/>
      </c>
      <c r="B34" s="111" t="str">
        <f>Rangs!C33</f>
        <v/>
      </c>
      <c r="C34" s="111" t="str">
        <f>Rangs!D33</f>
        <v/>
      </c>
      <c r="D34" s="111" t="str">
        <f>Rangs!E33</f>
        <v/>
      </c>
      <c r="E34" s="142" t="str">
        <f>Rangs!F33</f>
        <v/>
      </c>
      <c r="F34" s="152" t="s">
        <v>172</v>
      </c>
      <c r="G34" s="137">
        <f>ABS(G9-G13)</f>
        <v>0</v>
      </c>
      <c r="H34" s="138" t="s">
        <v>95</v>
      </c>
      <c r="I34" s="137">
        <f t="shared" si="0"/>
        <v>0</v>
      </c>
      <c r="J34" s="140"/>
      <c r="K34" s="141"/>
      <c r="L34" s="153"/>
    </row>
    <row r="35" spans="1:12" ht="16.2" thickBot="1">
      <c r="A35" s="111" t="str">
        <f>Rangs!B34</f>
        <v/>
      </c>
      <c r="B35" s="111" t="str">
        <f>Rangs!C34</f>
        <v/>
      </c>
      <c r="C35" s="111" t="str">
        <f>Rangs!D34</f>
        <v/>
      </c>
      <c r="D35" s="111" t="str">
        <f>Rangs!E34</f>
        <v/>
      </c>
      <c r="E35" s="142" t="str">
        <f>Rangs!F34</f>
        <v/>
      </c>
      <c r="F35" s="154" t="s">
        <v>173</v>
      </c>
      <c r="G35" s="155">
        <f>ABS(G11-G13)</f>
        <v>0</v>
      </c>
      <c r="H35" s="156" t="s">
        <v>95</v>
      </c>
      <c r="I35" s="155">
        <f t="shared" si="0"/>
        <v>0</v>
      </c>
      <c r="J35" s="158"/>
      <c r="K35" s="159"/>
      <c r="L35" s="160"/>
    </row>
    <row r="36" spans="1:12">
      <c r="A36" s="111" t="str">
        <f>Rangs!B35</f>
        <v/>
      </c>
      <c r="B36" s="111" t="str">
        <f>Rangs!C35</f>
        <v/>
      </c>
      <c r="C36" s="111" t="str">
        <f>Rangs!D35</f>
        <v/>
      </c>
      <c r="D36" s="111" t="str">
        <f>Rangs!E35</f>
        <v/>
      </c>
      <c r="E36" s="111" t="str">
        <f>Rangs!F35</f>
        <v/>
      </c>
    </row>
    <row r="37" spans="1:12" ht="16.2" thickBot="1">
      <c r="A37" s="111" t="str">
        <f>Rangs!B36</f>
        <v/>
      </c>
      <c r="B37" s="111" t="str">
        <f>Rangs!C36</f>
        <v/>
      </c>
      <c r="C37" s="111" t="str">
        <f>Rangs!D36</f>
        <v/>
      </c>
      <c r="D37" s="111" t="str">
        <f>Rangs!E36</f>
        <v/>
      </c>
      <c r="E37" s="111" t="str">
        <f>Rangs!F36</f>
        <v/>
      </c>
      <c r="F37" s="114"/>
      <c r="G37" s="115"/>
      <c r="H37" s="115"/>
      <c r="I37" s="115"/>
      <c r="J37" s="115"/>
      <c r="K37" s="115"/>
      <c r="L37" s="115"/>
    </row>
    <row r="38" spans="1:12" ht="55.8" customHeight="1">
      <c r="A38" s="111" t="str">
        <f>Rangs!B37</f>
        <v/>
      </c>
      <c r="B38" s="111" t="str">
        <f>Rangs!C37</f>
        <v/>
      </c>
      <c r="C38" s="111" t="str">
        <f>Rangs!D37</f>
        <v/>
      </c>
      <c r="D38" s="111" t="str">
        <f>Rangs!E37</f>
        <v/>
      </c>
      <c r="E38" s="142" t="str">
        <f>Rangs!F37</f>
        <v/>
      </c>
      <c r="F38" s="257" t="s">
        <v>366</v>
      </c>
      <c r="G38" s="258"/>
      <c r="H38" s="258"/>
      <c r="I38" s="258"/>
      <c r="J38" s="258"/>
      <c r="K38" s="258"/>
      <c r="L38" s="259"/>
    </row>
    <row r="39" spans="1:12">
      <c r="A39" s="111" t="str">
        <f>Rangs!B38</f>
        <v/>
      </c>
      <c r="B39" s="111" t="str">
        <f>Rangs!C38</f>
        <v/>
      </c>
      <c r="C39" s="111" t="str">
        <f>Rangs!D38</f>
        <v/>
      </c>
      <c r="D39" s="111" t="str">
        <f>Rangs!E38</f>
        <v/>
      </c>
      <c r="E39" s="142" t="str">
        <f>Rangs!F38</f>
        <v/>
      </c>
      <c r="F39" s="143"/>
      <c r="G39" s="122"/>
      <c r="H39" s="122"/>
      <c r="I39" s="122"/>
      <c r="J39" s="122"/>
      <c r="K39" s="122"/>
      <c r="L39" s="144"/>
    </row>
    <row r="40" spans="1:12">
      <c r="A40" s="111" t="str">
        <f>Rangs!B39</f>
        <v/>
      </c>
      <c r="B40" s="111" t="str">
        <f>Rangs!C39</f>
        <v/>
      </c>
      <c r="C40" s="111" t="str">
        <f>Rangs!D39</f>
        <v/>
      </c>
      <c r="D40" s="111" t="str">
        <f>Rangs!E39</f>
        <v/>
      </c>
      <c r="E40" s="142" t="str">
        <f>Rangs!F39</f>
        <v/>
      </c>
      <c r="F40" s="143"/>
      <c r="G40" s="250"/>
      <c r="H40" s="250"/>
      <c r="I40" s="250"/>
      <c r="J40" s="250"/>
      <c r="K40" s="250"/>
      <c r="L40" s="251"/>
    </row>
    <row r="41" spans="1:12">
      <c r="A41" s="111" t="str">
        <f>Rangs!B40</f>
        <v/>
      </c>
      <c r="B41" s="111" t="str">
        <f>Rangs!C40</f>
        <v/>
      </c>
      <c r="C41" s="111" t="str">
        <f>Rangs!D40</f>
        <v/>
      </c>
      <c r="D41" s="111" t="str">
        <f>Rangs!E40</f>
        <v/>
      </c>
      <c r="E41" s="142" t="str">
        <f>Rangs!F40</f>
        <v/>
      </c>
      <c r="F41" s="164"/>
      <c r="G41" s="252" t="s">
        <v>81</v>
      </c>
      <c r="H41" s="252"/>
      <c r="I41" s="252" t="s">
        <v>82</v>
      </c>
      <c r="J41" s="252"/>
      <c r="K41" s="123"/>
      <c r="L41" s="165"/>
    </row>
    <row r="42" spans="1:12">
      <c r="A42" s="111" t="str">
        <f>Rangs!B41</f>
        <v/>
      </c>
      <c r="B42" s="111" t="str">
        <f>Rangs!C41</f>
        <v/>
      </c>
      <c r="C42" s="111" t="str">
        <f>Rangs!D41</f>
        <v/>
      </c>
      <c r="D42" s="111" t="str">
        <f>Rangs!E41</f>
        <v/>
      </c>
      <c r="E42" s="142" t="str">
        <f>Rangs!F41</f>
        <v/>
      </c>
      <c r="F42" s="166" t="s">
        <v>39</v>
      </c>
      <c r="G42" s="116">
        <v>0.05</v>
      </c>
      <c r="H42" s="116">
        <v>0.01</v>
      </c>
      <c r="I42" s="116">
        <v>0.05</v>
      </c>
      <c r="J42" s="116">
        <v>0.01</v>
      </c>
      <c r="K42" s="123"/>
      <c r="L42" s="165"/>
    </row>
    <row r="43" spans="1:12" ht="16.2" thickBot="1">
      <c r="A43" s="111" t="str">
        <f>Rangs!B42</f>
        <v/>
      </c>
      <c r="B43" s="111" t="str">
        <f>Rangs!C42</f>
        <v/>
      </c>
      <c r="C43" s="111" t="str">
        <f>Rangs!D42</f>
        <v/>
      </c>
      <c r="D43" s="111" t="str">
        <f>Rangs!E42</f>
        <v/>
      </c>
      <c r="E43" s="142" t="str">
        <f>Rangs!F42</f>
        <v/>
      </c>
      <c r="F43" s="167" t="s">
        <v>98</v>
      </c>
      <c r="G43" s="124">
        <v>3</v>
      </c>
      <c r="H43" s="125">
        <v>4</v>
      </c>
      <c r="I43" s="125">
        <v>5</v>
      </c>
      <c r="J43" s="118">
        <v>6</v>
      </c>
      <c r="K43" s="126"/>
      <c r="L43" s="168"/>
    </row>
    <row r="44" spans="1:12" ht="16.2" thickBot="1">
      <c r="A44" s="111" t="str">
        <f>Rangs!B43</f>
        <v/>
      </c>
      <c r="B44" s="111" t="str">
        <f>Rangs!C43</f>
        <v/>
      </c>
      <c r="C44" s="111" t="str">
        <f>Rangs!D43</f>
        <v/>
      </c>
      <c r="D44" s="111" t="str">
        <f>Rangs!E43</f>
        <v/>
      </c>
      <c r="E44" s="142" t="str">
        <f>Rangs!F43</f>
        <v/>
      </c>
      <c r="F44" s="179" t="s">
        <v>91</v>
      </c>
      <c r="G44" s="134">
        <v>3</v>
      </c>
      <c r="H44" s="122"/>
      <c r="I44" s="122"/>
      <c r="J44" s="122"/>
      <c r="K44" s="122"/>
      <c r="L44" s="144"/>
    </row>
    <row r="45" spans="1:12">
      <c r="A45" s="111" t="str">
        <f>Rangs!B44</f>
        <v/>
      </c>
      <c r="B45" s="111" t="str">
        <f>Rangs!C44</f>
        <v/>
      </c>
      <c r="C45" s="111" t="str">
        <f>Rangs!D44</f>
        <v/>
      </c>
      <c r="D45" s="111" t="str">
        <f>Rangs!E44</f>
        <v/>
      </c>
      <c r="E45" s="142" t="str">
        <f>Rangs!F44</f>
        <v/>
      </c>
      <c r="F45" s="143"/>
      <c r="G45" s="122"/>
      <c r="H45" s="169" t="s">
        <v>99</v>
      </c>
      <c r="I45" s="162">
        <f>VLOOKUP(4,_TZ3,G44,FALSE)</f>
        <v>2.44</v>
      </c>
      <c r="J45" s="122"/>
      <c r="K45" s="122"/>
      <c r="L45" s="144"/>
    </row>
    <row r="46" spans="1:12">
      <c r="A46" s="111" t="str">
        <f>Rangs!B45</f>
        <v/>
      </c>
      <c r="B46" s="111" t="str">
        <f>Rangs!C45</f>
        <v/>
      </c>
      <c r="C46" s="111" t="str">
        <f>Rangs!D45</f>
        <v/>
      </c>
      <c r="D46" s="111" t="str">
        <f>Rangs!E45</f>
        <v/>
      </c>
      <c r="E46" s="142" t="str">
        <f>Rangs!F45</f>
        <v/>
      </c>
      <c r="F46" s="247" t="s">
        <v>93</v>
      </c>
      <c r="G46" s="248"/>
      <c r="H46" s="249" t="s">
        <v>94</v>
      </c>
      <c r="I46" s="264"/>
      <c r="J46" s="163" t="s">
        <v>96</v>
      </c>
      <c r="K46" s="136"/>
      <c r="L46" s="151"/>
    </row>
    <row r="47" spans="1:12">
      <c r="A47" s="111" t="str">
        <f>Rangs!B46</f>
        <v/>
      </c>
      <c r="B47" s="111" t="str">
        <f>Rangs!C46</f>
        <v/>
      </c>
      <c r="C47" s="111" t="str">
        <f>Rangs!D46</f>
        <v/>
      </c>
      <c r="D47" s="111" t="str">
        <f>Rangs!E46</f>
        <v/>
      </c>
      <c r="E47" s="142" t="str">
        <f>Rangs!F46</f>
        <v/>
      </c>
      <c r="F47" s="152" t="s">
        <v>164</v>
      </c>
      <c r="G47" s="137">
        <f>ABS(G5-G7)</f>
        <v>0</v>
      </c>
      <c r="H47" s="138" t="s">
        <v>95</v>
      </c>
      <c r="I47" s="137">
        <f>$I$45*SQRT(($G$3*5*(5+1))/6)</f>
        <v>0</v>
      </c>
      <c r="J47" s="140" t="s">
        <v>135</v>
      </c>
      <c r="K47" s="141"/>
      <c r="L47" s="153"/>
    </row>
    <row r="48" spans="1:12">
      <c r="A48" s="111" t="str">
        <f>Rangs!B47</f>
        <v/>
      </c>
      <c r="B48" s="111" t="str">
        <f>Rangs!C47</f>
        <v/>
      </c>
      <c r="C48" s="111" t="str">
        <f>Rangs!D47</f>
        <v/>
      </c>
      <c r="D48" s="111" t="str">
        <f>Rangs!E47</f>
        <v/>
      </c>
      <c r="E48" s="142" t="str">
        <f>Rangs!F47</f>
        <v/>
      </c>
      <c r="F48" s="152" t="s">
        <v>165</v>
      </c>
      <c r="G48" s="137">
        <f>ABS(G5-G9)</f>
        <v>0</v>
      </c>
      <c r="H48" s="138" t="s">
        <v>95</v>
      </c>
      <c r="I48" s="137">
        <f>$I$45*SQRT(($G$3*5*(5+1))/6)</f>
        <v>0</v>
      </c>
      <c r="J48" s="140" t="s">
        <v>103</v>
      </c>
      <c r="K48" s="141"/>
      <c r="L48" s="153"/>
    </row>
    <row r="49" spans="1:12">
      <c r="A49" s="111" t="str">
        <f>Rangs!B48</f>
        <v/>
      </c>
      <c r="B49" s="111" t="str">
        <f>Rangs!C48</f>
        <v/>
      </c>
      <c r="C49" s="111" t="str">
        <f>Rangs!D48</f>
        <v/>
      </c>
      <c r="D49" s="111" t="str">
        <f>Rangs!E48</f>
        <v/>
      </c>
      <c r="E49" s="142" t="str">
        <f>Rangs!F48</f>
        <v/>
      </c>
      <c r="F49" s="152" t="s">
        <v>169</v>
      </c>
      <c r="G49" s="137">
        <f>ABS(G5-G11)</f>
        <v>0</v>
      </c>
      <c r="H49" s="138" t="s">
        <v>95</v>
      </c>
      <c r="I49" s="137">
        <f>$I$45*SQRT(($G$3*5*(5+1))/6)</f>
        <v>0</v>
      </c>
      <c r="J49" s="140"/>
      <c r="K49" s="141"/>
      <c r="L49" s="153"/>
    </row>
    <row r="50" spans="1:12" ht="16.2" thickBot="1">
      <c r="A50" s="111" t="str">
        <f>Rangs!B49</f>
        <v/>
      </c>
      <c r="B50" s="111" t="str">
        <f>Rangs!C49</f>
        <v/>
      </c>
      <c r="C50" s="111" t="str">
        <f>Rangs!D49</f>
        <v/>
      </c>
      <c r="D50" s="111" t="str">
        <f>Rangs!E49</f>
        <v/>
      </c>
      <c r="E50" s="142" t="str">
        <f>Rangs!F49</f>
        <v/>
      </c>
      <c r="F50" s="154" t="s">
        <v>174</v>
      </c>
      <c r="G50" s="155">
        <f>ABS(G5-G13)</f>
        <v>0</v>
      </c>
      <c r="H50" s="156" t="s">
        <v>95</v>
      </c>
      <c r="I50" s="155">
        <f>$I$45*SQRT(($G$3*5*(5+1))/6)</f>
        <v>0</v>
      </c>
      <c r="J50" s="158"/>
      <c r="K50" s="159"/>
      <c r="L50" s="160"/>
    </row>
    <row r="51" spans="1:12">
      <c r="A51" s="111" t="str">
        <f>Rangs!B50</f>
        <v/>
      </c>
      <c r="B51" s="111" t="str">
        <f>Rangs!C50</f>
        <v/>
      </c>
      <c r="C51" s="111" t="str">
        <f>Rangs!D50</f>
        <v/>
      </c>
      <c r="D51" s="111" t="str">
        <f>Rangs!E50</f>
        <v/>
      </c>
      <c r="E51" s="111" t="str">
        <f>Rangs!F50</f>
        <v/>
      </c>
      <c r="H51" s="119"/>
      <c r="I51" s="120"/>
    </row>
    <row r="52" spans="1:12">
      <c r="A52" s="111" t="str">
        <f>Rangs!B51</f>
        <v/>
      </c>
      <c r="B52" s="111" t="str">
        <f>Rangs!C51</f>
        <v/>
      </c>
      <c r="C52" s="111" t="str">
        <f>Rangs!D51</f>
        <v/>
      </c>
      <c r="D52" s="111" t="str">
        <f>Rangs!E51</f>
        <v/>
      </c>
      <c r="E52" s="111" t="str">
        <f>Rangs!F51</f>
        <v/>
      </c>
    </row>
    <row r="53" spans="1:12">
      <c r="A53" s="111" t="str">
        <f>Rangs!B52</f>
        <v/>
      </c>
      <c r="B53" s="111" t="str">
        <f>Rangs!C52</f>
        <v/>
      </c>
      <c r="C53" s="111" t="str">
        <f>Rangs!D52</f>
        <v/>
      </c>
      <c r="D53" s="111" t="str">
        <f>Rangs!E52</f>
        <v/>
      </c>
      <c r="E53" s="111" t="str">
        <f>Rangs!F52</f>
        <v/>
      </c>
    </row>
    <row r="54" spans="1:12">
      <c r="A54" s="111" t="str">
        <f>Rangs!B53</f>
        <v/>
      </c>
      <c r="B54" s="111" t="str">
        <f>Rangs!C53</f>
        <v/>
      </c>
      <c r="C54" s="111" t="str">
        <f>Rangs!D53</f>
        <v/>
      </c>
      <c r="D54" s="111" t="str">
        <f>Rangs!E53</f>
        <v/>
      </c>
      <c r="E54" s="111" t="str">
        <f>Rangs!F53</f>
        <v/>
      </c>
    </row>
    <row r="55" spans="1:12">
      <c r="A55" s="111" t="str">
        <f>Rangs!B54</f>
        <v/>
      </c>
      <c r="B55" s="111" t="str">
        <f>Rangs!C54</f>
        <v/>
      </c>
      <c r="C55" s="111" t="str">
        <f>Rangs!D54</f>
        <v/>
      </c>
      <c r="D55" s="111" t="str">
        <f>Rangs!E54</f>
        <v/>
      </c>
      <c r="E55" s="111" t="str">
        <f>Rangs!F54</f>
        <v/>
      </c>
    </row>
    <row r="56" spans="1:12">
      <c r="A56" s="111" t="str">
        <f>Rangs!B55</f>
        <v/>
      </c>
      <c r="B56" s="111" t="str">
        <f>Rangs!C55</f>
        <v/>
      </c>
      <c r="C56" s="111" t="str">
        <f>Rangs!D55</f>
        <v/>
      </c>
      <c r="D56" s="111" t="str">
        <f>Rangs!E55</f>
        <v/>
      </c>
      <c r="E56" s="111" t="str">
        <f>Rangs!F55</f>
        <v/>
      </c>
    </row>
    <row r="57" spans="1:12">
      <c r="A57" s="111" t="str">
        <f>Rangs!B56</f>
        <v/>
      </c>
      <c r="B57" s="111" t="str">
        <f>Rangs!C56</f>
        <v/>
      </c>
      <c r="C57" s="111" t="str">
        <f>Rangs!D56</f>
        <v/>
      </c>
      <c r="D57" s="111" t="str">
        <f>Rangs!E56</f>
        <v/>
      </c>
      <c r="E57" s="111" t="str">
        <f>Rangs!F56</f>
        <v/>
      </c>
    </row>
    <row r="58" spans="1:12">
      <c r="A58" s="111" t="str">
        <f>Rangs!B57</f>
        <v/>
      </c>
      <c r="B58" s="111" t="str">
        <f>Rangs!C57</f>
        <v/>
      </c>
      <c r="C58" s="111" t="str">
        <f>Rangs!D57</f>
        <v/>
      </c>
      <c r="D58" s="111" t="str">
        <f>Rangs!E57</f>
        <v/>
      </c>
      <c r="E58" s="111" t="str">
        <f>Rangs!F57</f>
        <v/>
      </c>
    </row>
    <row r="59" spans="1:12">
      <c r="A59" s="111" t="str">
        <f>Rangs!B58</f>
        <v/>
      </c>
      <c r="B59" s="111" t="str">
        <f>Rangs!C58</f>
        <v/>
      </c>
      <c r="C59" s="111" t="str">
        <f>Rangs!D58</f>
        <v/>
      </c>
      <c r="D59" s="111" t="str">
        <f>Rangs!E58</f>
        <v/>
      </c>
      <c r="E59" s="111" t="str">
        <f>Rangs!F58</f>
        <v/>
      </c>
    </row>
    <row r="60" spans="1:12">
      <c r="A60" s="111" t="str">
        <f>Rangs!B59</f>
        <v/>
      </c>
      <c r="B60" s="111" t="str">
        <f>Rangs!C59</f>
        <v/>
      </c>
      <c r="C60" s="111" t="str">
        <f>Rangs!D59</f>
        <v/>
      </c>
      <c r="D60" s="111" t="str">
        <f>Rangs!E59</f>
        <v/>
      </c>
      <c r="E60" s="111" t="str">
        <f>Rangs!F59</f>
        <v/>
      </c>
    </row>
    <row r="61" spans="1:12">
      <c r="A61" s="111" t="str">
        <f>Rangs!B60</f>
        <v/>
      </c>
      <c r="B61" s="111" t="str">
        <f>Rangs!C60</f>
        <v/>
      </c>
      <c r="C61" s="111" t="str">
        <f>Rangs!D60</f>
        <v/>
      </c>
      <c r="D61" s="111" t="str">
        <f>Rangs!E60</f>
        <v/>
      </c>
      <c r="E61" s="111" t="str">
        <f>Rangs!F60</f>
        <v/>
      </c>
    </row>
    <row r="62" spans="1:12">
      <c r="A62" s="111" t="str">
        <f>Rangs!B61</f>
        <v/>
      </c>
      <c r="B62" s="111" t="str">
        <f>Rangs!C61</f>
        <v/>
      </c>
      <c r="C62" s="111" t="str">
        <f>Rangs!D61</f>
        <v/>
      </c>
      <c r="D62" s="111" t="str">
        <f>Rangs!E61</f>
        <v/>
      </c>
      <c r="E62" s="111" t="str">
        <f>Rangs!F61</f>
        <v/>
      </c>
    </row>
    <row r="63" spans="1:12">
      <c r="A63" s="111" t="str">
        <f>Rangs!B62</f>
        <v/>
      </c>
      <c r="B63" s="111" t="str">
        <f>Rangs!C62</f>
        <v/>
      </c>
      <c r="C63" s="111" t="str">
        <f>Rangs!D62</f>
        <v/>
      </c>
      <c r="D63" s="111" t="str">
        <f>Rangs!E62</f>
        <v/>
      </c>
      <c r="E63" s="111" t="str">
        <f>Rangs!F62</f>
        <v/>
      </c>
    </row>
    <row r="64" spans="1:12">
      <c r="A64" s="111" t="str">
        <f>Rangs!B63</f>
        <v/>
      </c>
      <c r="B64" s="111" t="str">
        <f>Rangs!C63</f>
        <v/>
      </c>
      <c r="C64" s="111" t="str">
        <f>Rangs!D63</f>
        <v/>
      </c>
      <c r="D64" s="111" t="str">
        <f>Rangs!E63</f>
        <v/>
      </c>
      <c r="E64" s="111" t="str">
        <f>Rangs!F63</f>
        <v/>
      </c>
    </row>
    <row r="65" spans="1:5">
      <c r="A65" s="111" t="str">
        <f>Rangs!B64</f>
        <v/>
      </c>
      <c r="B65" s="111" t="str">
        <f>Rangs!C64</f>
        <v/>
      </c>
      <c r="C65" s="111" t="str">
        <f>Rangs!D64</f>
        <v/>
      </c>
      <c r="D65" s="111" t="str">
        <f>Rangs!E64</f>
        <v/>
      </c>
      <c r="E65" s="111" t="str">
        <f>Rangs!F64</f>
        <v/>
      </c>
    </row>
    <row r="66" spans="1:5">
      <c r="A66" s="111" t="str">
        <f>Rangs!B65</f>
        <v/>
      </c>
      <c r="B66" s="111" t="str">
        <f>Rangs!C65</f>
        <v/>
      </c>
      <c r="C66" s="111" t="str">
        <f>Rangs!D65</f>
        <v/>
      </c>
      <c r="D66" s="111" t="str">
        <f>Rangs!E65</f>
        <v/>
      </c>
      <c r="E66" s="111" t="str">
        <f>Rangs!F65</f>
        <v/>
      </c>
    </row>
    <row r="67" spans="1:5">
      <c r="A67" s="111" t="str">
        <f>Rangs!B66</f>
        <v/>
      </c>
      <c r="B67" s="111" t="str">
        <f>Rangs!C66</f>
        <v/>
      </c>
      <c r="C67" s="111" t="str">
        <f>Rangs!D66</f>
        <v/>
      </c>
      <c r="D67" s="111" t="str">
        <f>Rangs!E66</f>
        <v/>
      </c>
      <c r="E67" s="111" t="str">
        <f>Rangs!F66</f>
        <v/>
      </c>
    </row>
    <row r="68" spans="1:5">
      <c r="A68" s="111" t="str">
        <f>Rangs!B67</f>
        <v/>
      </c>
      <c r="B68" s="111" t="str">
        <f>Rangs!C67</f>
        <v/>
      </c>
      <c r="C68" s="111" t="str">
        <f>Rangs!D67</f>
        <v/>
      </c>
      <c r="D68" s="111" t="str">
        <f>Rangs!E67</f>
        <v/>
      </c>
      <c r="E68" s="111" t="str">
        <f>Rangs!F67</f>
        <v/>
      </c>
    </row>
    <row r="69" spans="1:5">
      <c r="A69" s="111" t="str">
        <f>Rangs!B68</f>
        <v/>
      </c>
      <c r="B69" s="111" t="str">
        <f>Rangs!C68</f>
        <v/>
      </c>
      <c r="C69" s="111" t="str">
        <f>Rangs!D68</f>
        <v/>
      </c>
      <c r="D69" s="111" t="str">
        <f>Rangs!E68</f>
        <v/>
      </c>
      <c r="E69" s="111" t="str">
        <f>Rangs!F68</f>
        <v/>
      </c>
    </row>
    <row r="70" spans="1:5">
      <c r="A70" s="111" t="str">
        <f>Rangs!B69</f>
        <v/>
      </c>
      <c r="B70" s="111" t="str">
        <f>Rangs!C69</f>
        <v/>
      </c>
      <c r="C70" s="111" t="str">
        <f>Rangs!D69</f>
        <v/>
      </c>
      <c r="D70" s="111" t="str">
        <f>Rangs!E69</f>
        <v/>
      </c>
      <c r="E70" s="111" t="str">
        <f>Rangs!F69</f>
        <v/>
      </c>
    </row>
    <row r="71" spans="1:5">
      <c r="A71" s="111" t="str">
        <f>Rangs!B70</f>
        <v/>
      </c>
      <c r="B71" s="111" t="str">
        <f>Rangs!C70</f>
        <v/>
      </c>
      <c r="C71" s="111" t="str">
        <f>Rangs!D70</f>
        <v/>
      </c>
      <c r="D71" s="111" t="str">
        <f>Rangs!E70</f>
        <v/>
      </c>
      <c r="E71" s="111" t="str">
        <f>Rangs!F70</f>
        <v/>
      </c>
    </row>
    <row r="72" spans="1:5">
      <c r="A72" s="111" t="str">
        <f>Rangs!B71</f>
        <v/>
      </c>
      <c r="B72" s="111" t="str">
        <f>Rangs!C71</f>
        <v/>
      </c>
      <c r="C72" s="111" t="str">
        <f>Rangs!D71</f>
        <v/>
      </c>
      <c r="D72" s="111" t="str">
        <f>Rangs!E71</f>
        <v/>
      </c>
      <c r="E72" s="111" t="str">
        <f>Rangs!F71</f>
        <v/>
      </c>
    </row>
    <row r="73" spans="1:5">
      <c r="A73" s="111" t="str">
        <f>Rangs!B72</f>
        <v/>
      </c>
      <c r="B73" s="111" t="str">
        <f>Rangs!C72</f>
        <v/>
      </c>
      <c r="C73" s="111" t="str">
        <f>Rangs!D72</f>
        <v/>
      </c>
      <c r="D73" s="111" t="str">
        <f>Rangs!E72</f>
        <v/>
      </c>
      <c r="E73" s="111" t="str">
        <f>Rangs!F72</f>
        <v/>
      </c>
    </row>
    <row r="74" spans="1:5">
      <c r="A74" s="111" t="str">
        <f>Rangs!B73</f>
        <v/>
      </c>
      <c r="B74" s="111" t="str">
        <f>Rangs!C73</f>
        <v/>
      </c>
      <c r="C74" s="111" t="str">
        <f>Rangs!D73</f>
        <v/>
      </c>
      <c r="D74" s="111" t="str">
        <f>Rangs!E73</f>
        <v/>
      </c>
      <c r="E74" s="111" t="str">
        <f>Rangs!F73</f>
        <v/>
      </c>
    </row>
    <row r="75" spans="1:5">
      <c r="A75" s="111" t="str">
        <f>Rangs!B74</f>
        <v/>
      </c>
      <c r="B75" s="111" t="str">
        <f>Rangs!C74</f>
        <v/>
      </c>
      <c r="C75" s="111" t="str">
        <f>Rangs!D74</f>
        <v/>
      </c>
      <c r="D75" s="111" t="str">
        <f>Rangs!E74</f>
        <v/>
      </c>
      <c r="E75" s="111" t="str">
        <f>Rangs!F74</f>
        <v/>
      </c>
    </row>
    <row r="76" spans="1:5">
      <c r="A76" s="111" t="str">
        <f>Rangs!B75</f>
        <v/>
      </c>
      <c r="B76" s="111" t="str">
        <f>Rangs!C75</f>
        <v/>
      </c>
      <c r="C76" s="111" t="str">
        <f>Rangs!D75</f>
        <v/>
      </c>
      <c r="D76" s="111" t="str">
        <f>Rangs!E75</f>
        <v/>
      </c>
      <c r="E76" s="111" t="str">
        <f>Rangs!F75</f>
        <v/>
      </c>
    </row>
    <row r="77" spans="1:5">
      <c r="A77" s="111" t="str">
        <f>Rangs!B76</f>
        <v/>
      </c>
      <c r="B77" s="111" t="str">
        <f>Rangs!C76</f>
        <v/>
      </c>
      <c r="C77" s="111" t="str">
        <f>Rangs!D76</f>
        <v/>
      </c>
      <c r="D77" s="111" t="str">
        <f>Rangs!E76</f>
        <v/>
      </c>
      <c r="E77" s="111" t="str">
        <f>Rangs!F76</f>
        <v/>
      </c>
    </row>
    <row r="78" spans="1:5">
      <c r="A78" s="111" t="str">
        <f>Rangs!B77</f>
        <v/>
      </c>
      <c r="B78" s="111" t="str">
        <f>Rangs!C77</f>
        <v/>
      </c>
      <c r="C78" s="111" t="str">
        <f>Rangs!D77</f>
        <v/>
      </c>
      <c r="D78" s="111" t="str">
        <f>Rangs!E77</f>
        <v/>
      </c>
      <c r="E78" s="111" t="str">
        <f>Rangs!F77</f>
        <v/>
      </c>
    </row>
    <row r="79" spans="1:5">
      <c r="A79" s="111" t="str">
        <f>Rangs!B78</f>
        <v/>
      </c>
      <c r="B79" s="111" t="str">
        <f>Rangs!C78</f>
        <v/>
      </c>
      <c r="C79" s="111" t="str">
        <f>Rangs!D78</f>
        <v/>
      </c>
      <c r="D79" s="111" t="str">
        <f>Rangs!E78</f>
        <v/>
      </c>
      <c r="E79" s="111" t="str">
        <f>Rangs!F78</f>
        <v/>
      </c>
    </row>
    <row r="80" spans="1:5">
      <c r="A80" s="111" t="str">
        <f>Rangs!B79</f>
        <v/>
      </c>
      <c r="B80" s="111" t="str">
        <f>Rangs!C79</f>
        <v/>
      </c>
      <c r="C80" s="111" t="str">
        <f>Rangs!D79</f>
        <v/>
      </c>
      <c r="D80" s="111" t="str">
        <f>Rangs!E79</f>
        <v/>
      </c>
      <c r="E80" s="111" t="str">
        <f>Rangs!F79</f>
        <v/>
      </c>
    </row>
    <row r="81" spans="1:5">
      <c r="A81" s="111" t="str">
        <f>Rangs!B80</f>
        <v/>
      </c>
      <c r="B81" s="111" t="str">
        <f>Rangs!C80</f>
        <v/>
      </c>
      <c r="C81" s="111" t="str">
        <f>Rangs!D80</f>
        <v/>
      </c>
      <c r="D81" s="111" t="str">
        <f>Rangs!E80</f>
        <v/>
      </c>
      <c r="E81" s="111" t="str">
        <f>Rangs!F80</f>
        <v/>
      </c>
    </row>
    <row r="82" spans="1:5">
      <c r="A82" s="111" t="str">
        <f>Rangs!B81</f>
        <v/>
      </c>
      <c r="B82" s="111" t="str">
        <f>Rangs!C81</f>
        <v/>
      </c>
      <c r="C82" s="111" t="str">
        <f>Rangs!D81</f>
        <v/>
      </c>
      <c r="D82" s="111" t="str">
        <f>Rangs!E81</f>
        <v/>
      </c>
      <c r="E82" s="111" t="str">
        <f>Rangs!F81</f>
        <v/>
      </c>
    </row>
    <row r="83" spans="1:5">
      <c r="A83" s="111" t="str">
        <f>Rangs!B82</f>
        <v/>
      </c>
      <c r="B83" s="111" t="str">
        <f>Rangs!C82</f>
        <v/>
      </c>
      <c r="C83" s="111" t="str">
        <f>Rangs!D82</f>
        <v/>
      </c>
      <c r="D83" s="111" t="str">
        <f>Rangs!E82</f>
        <v/>
      </c>
      <c r="E83" s="111" t="str">
        <f>Rangs!F82</f>
        <v/>
      </c>
    </row>
    <row r="84" spans="1:5">
      <c r="A84" s="111" t="str">
        <f>Rangs!B83</f>
        <v/>
      </c>
      <c r="B84" s="111" t="str">
        <f>Rangs!C83</f>
        <v/>
      </c>
      <c r="C84" s="111" t="str">
        <f>Rangs!D83</f>
        <v/>
      </c>
      <c r="D84" s="111" t="str">
        <f>Rangs!E83</f>
        <v/>
      </c>
      <c r="E84" s="111" t="str">
        <f>Rangs!F83</f>
        <v/>
      </c>
    </row>
    <row r="85" spans="1:5">
      <c r="A85" s="111" t="str">
        <f>Rangs!B84</f>
        <v/>
      </c>
      <c r="B85" s="111" t="str">
        <f>Rangs!C84</f>
        <v/>
      </c>
      <c r="C85" s="111" t="str">
        <f>Rangs!D84</f>
        <v/>
      </c>
      <c r="D85" s="111" t="str">
        <f>Rangs!E84</f>
        <v/>
      </c>
      <c r="E85" s="111" t="str">
        <f>Rangs!F84</f>
        <v/>
      </c>
    </row>
    <row r="86" spans="1:5">
      <c r="A86" s="111" t="str">
        <f>Rangs!B85</f>
        <v/>
      </c>
      <c r="B86" s="111" t="str">
        <f>Rangs!C85</f>
        <v/>
      </c>
      <c r="C86" s="111" t="str">
        <f>Rangs!D85</f>
        <v/>
      </c>
      <c r="D86" s="111" t="str">
        <f>Rangs!E85</f>
        <v/>
      </c>
      <c r="E86" s="111" t="str">
        <f>Rangs!F85</f>
        <v/>
      </c>
    </row>
    <row r="87" spans="1:5">
      <c r="A87" s="111" t="str">
        <f>Rangs!B86</f>
        <v/>
      </c>
      <c r="B87" s="111" t="str">
        <f>Rangs!C86</f>
        <v/>
      </c>
      <c r="C87" s="111" t="str">
        <f>Rangs!D86</f>
        <v/>
      </c>
      <c r="D87" s="111" t="str">
        <f>Rangs!E86</f>
        <v/>
      </c>
      <c r="E87" s="111" t="str">
        <f>Rangs!F86</f>
        <v/>
      </c>
    </row>
    <row r="88" spans="1:5">
      <c r="A88" s="111" t="str">
        <f>Rangs!B87</f>
        <v/>
      </c>
      <c r="B88" s="111" t="str">
        <f>Rangs!C87</f>
        <v/>
      </c>
      <c r="C88" s="111" t="str">
        <f>Rangs!D87</f>
        <v/>
      </c>
      <c r="D88" s="111" t="str">
        <f>Rangs!E87</f>
        <v/>
      </c>
      <c r="E88" s="111" t="str">
        <f>Rangs!F87</f>
        <v/>
      </c>
    </row>
    <row r="89" spans="1:5">
      <c r="A89" s="111" t="str">
        <f>Rangs!B88</f>
        <v/>
      </c>
      <c r="B89" s="111" t="str">
        <f>Rangs!C88</f>
        <v/>
      </c>
      <c r="C89" s="111" t="str">
        <f>Rangs!D88</f>
        <v/>
      </c>
      <c r="D89" s="111" t="str">
        <f>Rangs!E88</f>
        <v/>
      </c>
      <c r="E89" s="111" t="str">
        <f>Rangs!F88</f>
        <v/>
      </c>
    </row>
    <row r="90" spans="1:5">
      <c r="A90" s="111" t="str">
        <f>Rangs!B89</f>
        <v/>
      </c>
      <c r="B90" s="111" t="str">
        <f>Rangs!C89</f>
        <v/>
      </c>
      <c r="C90" s="111" t="str">
        <f>Rangs!D89</f>
        <v/>
      </c>
      <c r="D90" s="111" t="str">
        <f>Rangs!E89</f>
        <v/>
      </c>
      <c r="E90" s="111" t="str">
        <f>Rangs!F89</f>
        <v/>
      </c>
    </row>
    <row r="91" spans="1:5">
      <c r="A91" s="111" t="str">
        <f>Rangs!B90</f>
        <v/>
      </c>
      <c r="B91" s="111" t="str">
        <f>Rangs!C90</f>
        <v/>
      </c>
      <c r="C91" s="111" t="str">
        <f>Rangs!D90</f>
        <v/>
      </c>
      <c r="D91" s="111" t="str">
        <f>Rangs!E90</f>
        <v/>
      </c>
      <c r="E91" s="111" t="str">
        <f>Rangs!F90</f>
        <v/>
      </c>
    </row>
    <row r="92" spans="1:5">
      <c r="A92" s="111" t="str">
        <f>Rangs!B91</f>
        <v/>
      </c>
      <c r="B92" s="111" t="str">
        <f>Rangs!C91</f>
        <v/>
      </c>
      <c r="C92" s="111" t="str">
        <f>Rangs!D91</f>
        <v/>
      </c>
      <c r="D92" s="111" t="str">
        <f>Rangs!E91</f>
        <v/>
      </c>
      <c r="E92" s="111" t="str">
        <f>Rangs!F91</f>
        <v/>
      </c>
    </row>
    <row r="93" spans="1:5">
      <c r="A93" s="111" t="str">
        <f>Rangs!B92</f>
        <v/>
      </c>
      <c r="B93" s="111" t="str">
        <f>Rangs!C92</f>
        <v/>
      </c>
      <c r="C93" s="111" t="str">
        <f>Rangs!D92</f>
        <v/>
      </c>
      <c r="D93" s="111" t="str">
        <f>Rangs!E92</f>
        <v/>
      </c>
      <c r="E93" s="111" t="str">
        <f>Rangs!F92</f>
        <v/>
      </c>
    </row>
    <row r="94" spans="1:5">
      <c r="A94" s="111" t="str">
        <f>Rangs!B93</f>
        <v/>
      </c>
      <c r="B94" s="111" t="str">
        <f>Rangs!C93</f>
        <v/>
      </c>
      <c r="C94" s="111" t="str">
        <f>Rangs!D93</f>
        <v/>
      </c>
      <c r="D94" s="111" t="str">
        <f>Rangs!E93</f>
        <v/>
      </c>
      <c r="E94" s="111" t="str">
        <f>Rangs!F93</f>
        <v/>
      </c>
    </row>
    <row r="95" spans="1:5">
      <c r="A95" s="111" t="str">
        <f>Rangs!B94</f>
        <v/>
      </c>
      <c r="B95" s="111" t="str">
        <f>Rangs!C94</f>
        <v/>
      </c>
      <c r="C95" s="111" t="str">
        <f>Rangs!D94</f>
        <v/>
      </c>
      <c r="D95" s="111" t="str">
        <f>Rangs!E94</f>
        <v/>
      </c>
      <c r="E95" s="111" t="str">
        <f>Rangs!F94</f>
        <v/>
      </c>
    </row>
    <row r="96" spans="1:5">
      <c r="A96" s="111" t="str">
        <f>Rangs!B95</f>
        <v/>
      </c>
      <c r="B96" s="111" t="str">
        <f>Rangs!C95</f>
        <v/>
      </c>
      <c r="C96" s="111" t="str">
        <f>Rangs!D95</f>
        <v/>
      </c>
      <c r="D96" s="111" t="str">
        <f>Rangs!E95</f>
        <v/>
      </c>
      <c r="E96" s="111" t="str">
        <f>Rangs!F95</f>
        <v/>
      </c>
    </row>
    <row r="97" spans="1:5">
      <c r="A97" s="111" t="str">
        <f>Rangs!B96</f>
        <v/>
      </c>
      <c r="B97" s="111" t="str">
        <f>Rangs!C96</f>
        <v/>
      </c>
      <c r="C97" s="111" t="str">
        <f>Rangs!D96</f>
        <v/>
      </c>
      <c r="D97" s="111" t="str">
        <f>Rangs!E96</f>
        <v/>
      </c>
      <c r="E97" s="111" t="str">
        <f>Rangs!F96</f>
        <v/>
      </c>
    </row>
    <row r="98" spans="1:5">
      <c r="A98" s="111" t="str">
        <f>Rangs!B97</f>
        <v/>
      </c>
      <c r="B98" s="111" t="str">
        <f>Rangs!C97</f>
        <v/>
      </c>
      <c r="C98" s="111" t="str">
        <f>Rangs!D97</f>
        <v/>
      </c>
      <c r="D98" s="111" t="str">
        <f>Rangs!E97</f>
        <v/>
      </c>
      <c r="E98" s="111" t="str">
        <f>Rangs!F97</f>
        <v/>
      </c>
    </row>
    <row r="99" spans="1:5">
      <c r="A99" s="111" t="str">
        <f>Rangs!B98</f>
        <v/>
      </c>
      <c r="B99" s="111" t="str">
        <f>Rangs!C98</f>
        <v/>
      </c>
      <c r="C99" s="111" t="str">
        <f>Rangs!D98</f>
        <v/>
      </c>
      <c r="D99" s="111" t="str">
        <f>Rangs!E98</f>
        <v/>
      </c>
      <c r="E99" s="111" t="str">
        <f>Rangs!F98</f>
        <v/>
      </c>
    </row>
    <row r="100" spans="1:5">
      <c r="A100" s="111" t="str">
        <f>Rangs!B99</f>
        <v/>
      </c>
      <c r="B100" s="111" t="str">
        <f>Rangs!C99</f>
        <v/>
      </c>
      <c r="C100" s="111" t="str">
        <f>Rangs!D99</f>
        <v/>
      </c>
      <c r="D100" s="111" t="str">
        <f>Rangs!E99</f>
        <v/>
      </c>
      <c r="E100" s="111" t="str">
        <f>Rangs!F99</f>
        <v/>
      </c>
    </row>
    <row r="101" spans="1:5">
      <c r="A101" s="111" t="str">
        <f>Rangs!B100</f>
        <v/>
      </c>
      <c r="B101" s="111" t="str">
        <f>Rangs!C100</f>
        <v/>
      </c>
      <c r="C101" s="111" t="str">
        <f>Rangs!D100</f>
        <v/>
      </c>
      <c r="D101" s="111" t="str">
        <f>Rangs!E100</f>
        <v/>
      </c>
      <c r="E101" s="111" t="str">
        <f>Rangs!F100</f>
        <v/>
      </c>
    </row>
    <row r="102" spans="1:5">
      <c r="A102" s="111" t="str">
        <f>Rangs!B101</f>
        <v/>
      </c>
      <c r="B102" s="111" t="str">
        <f>Rangs!C101</f>
        <v/>
      </c>
      <c r="C102" s="111" t="str">
        <f>Rangs!D101</f>
        <v/>
      </c>
      <c r="D102" s="111" t="str">
        <f>Rangs!E101</f>
        <v/>
      </c>
      <c r="E102" s="111" t="str">
        <f>Rangs!F101</f>
        <v/>
      </c>
    </row>
    <row r="103" spans="1:5">
      <c r="A103" s="111" t="str">
        <f>Rangs!B102</f>
        <v/>
      </c>
      <c r="B103" s="111" t="str">
        <f>Rangs!C102</f>
        <v/>
      </c>
      <c r="C103" s="111" t="str">
        <f>Rangs!D102</f>
        <v/>
      </c>
      <c r="D103" s="111" t="str">
        <f>Rangs!E102</f>
        <v/>
      </c>
      <c r="E103" s="111" t="str">
        <f>Rangs!F102</f>
        <v/>
      </c>
    </row>
    <row r="104" spans="1:5">
      <c r="A104" s="111" t="str">
        <f>Rangs!B103</f>
        <v/>
      </c>
      <c r="B104" s="111" t="str">
        <f>Rangs!C103</f>
        <v/>
      </c>
      <c r="C104" s="111" t="str">
        <f>Rangs!D103</f>
        <v/>
      </c>
      <c r="D104" s="111" t="str">
        <f>Rangs!E103</f>
        <v/>
      </c>
      <c r="E104" s="111" t="str">
        <f>Rangs!F103</f>
        <v/>
      </c>
    </row>
    <row r="105" spans="1:5">
      <c r="A105" s="111" t="str">
        <f>Rangs!B104</f>
        <v/>
      </c>
      <c r="B105" s="111" t="str">
        <f>Rangs!C104</f>
        <v/>
      </c>
      <c r="C105" s="111" t="str">
        <f>Rangs!D104</f>
        <v/>
      </c>
      <c r="D105" s="111" t="str">
        <f>Rangs!E104</f>
        <v/>
      </c>
      <c r="E105" s="111" t="str">
        <f>Rangs!F104</f>
        <v/>
      </c>
    </row>
  </sheetData>
  <sheetProtection sheet="1" objects="1" scenarios="1" formatCells="0"/>
  <mergeCells count="12">
    <mergeCell ref="F46:G46"/>
    <mergeCell ref="H46:I46"/>
    <mergeCell ref="A4:E4"/>
    <mergeCell ref="F17:L17"/>
    <mergeCell ref="A1:L1"/>
    <mergeCell ref="F38:L38"/>
    <mergeCell ref="G40:L40"/>
    <mergeCell ref="G41:H41"/>
    <mergeCell ref="I41:J41"/>
    <mergeCell ref="G19:L19"/>
    <mergeCell ref="F25:G25"/>
    <mergeCell ref="H25:I25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05"/>
  <sheetViews>
    <sheetView workbookViewId="0">
      <selection sqref="A1:M1"/>
    </sheetView>
  </sheetViews>
  <sheetFormatPr baseColWidth="10" defaultRowHeight="15.6"/>
  <cols>
    <col min="1" max="1" width="4.5" style="97" customWidth="1"/>
    <col min="2" max="2" width="5" style="97" customWidth="1"/>
    <col min="3" max="3" width="4.59765625" style="97" customWidth="1"/>
    <col min="4" max="6" width="4.796875" style="97" customWidth="1"/>
    <col min="7" max="7" width="11.19921875" style="97" customWidth="1"/>
    <col min="8" max="8" width="7.5" style="97" customWidth="1"/>
    <col min="9" max="9" width="7.09765625" style="97" customWidth="1"/>
    <col min="10" max="10" width="8.796875" style="97" customWidth="1"/>
    <col min="11" max="11" width="7.3984375" style="97" customWidth="1"/>
    <col min="12" max="12" width="6.5" style="97" customWidth="1"/>
    <col min="13" max="13" width="7.59765625" style="97" customWidth="1"/>
    <col min="14" max="16384" width="11.19921875" style="97"/>
  </cols>
  <sheetData>
    <row r="1" spans="1:13" ht="62.4" customHeight="1">
      <c r="A1" s="253" t="s">
        <v>367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>
      <c r="J2" s="107" t="s">
        <v>83</v>
      </c>
      <c r="K2" s="108" t="s">
        <v>139</v>
      </c>
    </row>
    <row r="3" spans="1:13">
      <c r="G3" s="175" t="s">
        <v>113</v>
      </c>
      <c r="H3" s="131">
        <f>COUNT(A6:A105)</f>
        <v>0</v>
      </c>
      <c r="K3" s="108" t="s">
        <v>140</v>
      </c>
    </row>
    <row r="4" spans="1:13">
      <c r="A4" s="261" t="s">
        <v>100</v>
      </c>
      <c r="B4" s="262"/>
      <c r="C4" s="262"/>
      <c r="D4" s="262"/>
      <c r="E4" s="262"/>
      <c r="F4" s="263"/>
      <c r="G4" s="109" t="s">
        <v>84</v>
      </c>
      <c r="H4" s="187">
        <f>COUNT(A6:A105)</f>
        <v>0</v>
      </c>
    </row>
    <row r="5" spans="1:13" ht="16.2" thickBot="1">
      <c r="A5" s="189" t="s">
        <v>141</v>
      </c>
      <c r="B5" s="190" t="s">
        <v>156</v>
      </c>
      <c r="C5" s="191" t="s">
        <v>157</v>
      </c>
      <c r="D5" s="191" t="s">
        <v>158</v>
      </c>
      <c r="E5" s="191" t="s">
        <v>159</v>
      </c>
      <c r="F5" s="191" t="s">
        <v>160</v>
      </c>
      <c r="G5" s="132" t="s">
        <v>85</v>
      </c>
      <c r="H5" s="188">
        <f>SUM(A6:A105)</f>
        <v>0</v>
      </c>
    </row>
    <row r="6" spans="1:13">
      <c r="A6" s="111" t="str">
        <f>Rangs!B5</f>
        <v/>
      </c>
      <c r="B6" s="111" t="str">
        <f>Rangs!C5</f>
        <v/>
      </c>
      <c r="C6" s="111" t="str">
        <f>Rangs!D5</f>
        <v/>
      </c>
      <c r="D6" s="111" t="str">
        <f>Rangs!E5</f>
        <v/>
      </c>
      <c r="E6" s="111" t="str">
        <f>Rangs!F5</f>
        <v/>
      </c>
      <c r="F6" s="111" t="str">
        <f>Rangs!G5</f>
        <v/>
      </c>
      <c r="G6" s="109" t="s">
        <v>86</v>
      </c>
      <c r="H6" s="187">
        <f>COUNT(B6:B105)</f>
        <v>0</v>
      </c>
      <c r="J6" s="112"/>
    </row>
    <row r="7" spans="1:13">
      <c r="A7" s="111" t="str">
        <f>Rangs!B6</f>
        <v/>
      </c>
      <c r="B7" s="111" t="str">
        <f>Rangs!C6</f>
        <v/>
      </c>
      <c r="C7" s="111" t="str">
        <f>Rangs!D6</f>
        <v/>
      </c>
      <c r="D7" s="111" t="str">
        <f>Rangs!E6</f>
        <v/>
      </c>
      <c r="E7" s="111" t="str">
        <f>Rangs!F6</f>
        <v/>
      </c>
      <c r="F7" s="111" t="str">
        <f>Rangs!G6</f>
        <v/>
      </c>
      <c r="G7" s="132" t="s">
        <v>87</v>
      </c>
      <c r="H7" s="188">
        <f>SUM(B6:B105)</f>
        <v>0</v>
      </c>
    </row>
    <row r="8" spans="1:13">
      <c r="A8" s="111" t="str">
        <f>Rangs!B7</f>
        <v/>
      </c>
      <c r="B8" s="111" t="str">
        <f>Rangs!C7</f>
        <v/>
      </c>
      <c r="C8" s="111" t="str">
        <f>Rangs!D7</f>
        <v/>
      </c>
      <c r="D8" s="111" t="str">
        <f>Rangs!E7</f>
        <v/>
      </c>
      <c r="E8" s="111" t="str">
        <f>Rangs!F7</f>
        <v/>
      </c>
      <c r="F8" s="111" t="str">
        <f>Rangs!G7</f>
        <v/>
      </c>
      <c r="G8" s="109" t="s">
        <v>88</v>
      </c>
      <c r="H8" s="187">
        <f>COUNT(C6:C105)</f>
        <v>0</v>
      </c>
      <c r="J8" s="112"/>
    </row>
    <row r="9" spans="1:13">
      <c r="A9" s="111" t="str">
        <f>Rangs!B8</f>
        <v/>
      </c>
      <c r="B9" s="111" t="str">
        <f>Rangs!C8</f>
        <v/>
      </c>
      <c r="C9" s="111" t="str">
        <f>Rangs!D8</f>
        <v/>
      </c>
      <c r="D9" s="111" t="str">
        <f>Rangs!E8</f>
        <v/>
      </c>
      <c r="E9" s="111" t="str">
        <f>Rangs!F8</f>
        <v/>
      </c>
      <c r="F9" s="111" t="str">
        <f>Rangs!G8</f>
        <v/>
      </c>
      <c r="G9" s="132" t="s">
        <v>89</v>
      </c>
      <c r="H9" s="188">
        <f>SUM(C6:C105)</f>
        <v>0</v>
      </c>
    </row>
    <row r="10" spans="1:13">
      <c r="A10" s="111" t="str">
        <f>Rangs!B9</f>
        <v/>
      </c>
      <c r="B10" s="111" t="str">
        <f>Rangs!C9</f>
        <v/>
      </c>
      <c r="C10" s="111" t="str">
        <f>Rangs!D9</f>
        <v/>
      </c>
      <c r="D10" s="111" t="str">
        <f>Rangs!E9</f>
        <v/>
      </c>
      <c r="E10" s="111" t="str">
        <f>Rangs!F9</f>
        <v/>
      </c>
      <c r="F10" s="111" t="str">
        <f>Rangs!G9</f>
        <v/>
      </c>
      <c r="G10" s="109" t="s">
        <v>101</v>
      </c>
      <c r="H10" s="187">
        <f>COUNT(D6:D105)</f>
        <v>0</v>
      </c>
    </row>
    <row r="11" spans="1:13">
      <c r="A11" s="111" t="str">
        <f>Rangs!B10</f>
        <v/>
      </c>
      <c r="B11" s="111" t="str">
        <f>Rangs!C10</f>
        <v/>
      </c>
      <c r="C11" s="111" t="str">
        <f>Rangs!D10</f>
        <v/>
      </c>
      <c r="D11" s="111" t="str">
        <f>Rangs!E10</f>
        <v/>
      </c>
      <c r="E11" s="111" t="str">
        <f>Rangs!F10</f>
        <v/>
      </c>
      <c r="F11" s="111" t="str">
        <f>Rangs!G10</f>
        <v/>
      </c>
      <c r="G11" s="132" t="s">
        <v>102</v>
      </c>
      <c r="H11" s="188">
        <f>SUM(D6:D105)</f>
        <v>0</v>
      </c>
    </row>
    <row r="12" spans="1:13">
      <c r="A12" s="111" t="str">
        <f>Rangs!B11</f>
        <v/>
      </c>
      <c r="B12" s="111" t="str">
        <f>Rangs!C11</f>
        <v/>
      </c>
      <c r="C12" s="111" t="str">
        <f>Rangs!D11</f>
        <v/>
      </c>
      <c r="D12" s="111" t="str">
        <f>Rangs!E11</f>
        <v/>
      </c>
      <c r="E12" s="111" t="str">
        <f>Rangs!F11</f>
        <v/>
      </c>
      <c r="F12" s="111" t="str">
        <f>Rangs!G11</f>
        <v/>
      </c>
      <c r="G12" s="109" t="s">
        <v>104</v>
      </c>
      <c r="H12" s="187">
        <f>COUNT(E6:E105)</f>
        <v>0</v>
      </c>
    </row>
    <row r="13" spans="1:13">
      <c r="A13" s="111" t="str">
        <f>Rangs!B12</f>
        <v/>
      </c>
      <c r="B13" s="111" t="str">
        <f>Rangs!C12</f>
        <v/>
      </c>
      <c r="C13" s="111" t="str">
        <f>Rangs!D12</f>
        <v/>
      </c>
      <c r="D13" s="111" t="str">
        <f>Rangs!E12</f>
        <v/>
      </c>
      <c r="E13" s="111" t="str">
        <f>Rangs!F12</f>
        <v/>
      </c>
      <c r="F13" s="111" t="str">
        <f>Rangs!G12</f>
        <v/>
      </c>
      <c r="G13" s="132" t="s">
        <v>105</v>
      </c>
      <c r="H13" s="188">
        <f>SUM(E6:E105)</f>
        <v>0</v>
      </c>
      <c r="J13" s="113" t="str">
        <f>IF(COUNT(données!B7:P7)=6," ","ATTENTION,vous n'êtes pas dans la bonne feuille")</f>
        <v>ATTENTION,vous n'êtes pas dans la bonne feuille</v>
      </c>
    </row>
    <row r="14" spans="1:13">
      <c r="A14" s="111" t="str">
        <f>Rangs!B13</f>
        <v/>
      </c>
      <c r="B14" s="111" t="str">
        <f>Rangs!C13</f>
        <v/>
      </c>
      <c r="C14" s="111" t="str">
        <f>Rangs!D13</f>
        <v/>
      </c>
      <c r="D14" s="111" t="str">
        <f>Rangs!E13</f>
        <v/>
      </c>
      <c r="E14" s="111" t="str">
        <f>Rangs!F13</f>
        <v/>
      </c>
      <c r="F14" s="111" t="str">
        <f>Rangs!G13</f>
        <v/>
      </c>
      <c r="G14" s="109" t="s">
        <v>106</v>
      </c>
      <c r="H14" s="187">
        <f>COUNT(F6:F105)</f>
        <v>0</v>
      </c>
    </row>
    <row r="15" spans="1:13">
      <c r="A15" s="111" t="str">
        <f>Rangs!B14</f>
        <v/>
      </c>
      <c r="B15" s="111" t="str">
        <f>Rangs!C14</f>
        <v/>
      </c>
      <c r="C15" s="111" t="str">
        <f>Rangs!D14</f>
        <v/>
      </c>
      <c r="D15" s="111" t="str">
        <f>Rangs!E14</f>
        <v/>
      </c>
      <c r="E15" s="111" t="str">
        <f>Rangs!F14</f>
        <v/>
      </c>
      <c r="F15" s="111" t="str">
        <f>Rangs!G14</f>
        <v/>
      </c>
      <c r="G15" s="132" t="s">
        <v>107</v>
      </c>
      <c r="H15" s="188">
        <f>SUM(F6:F105)</f>
        <v>0</v>
      </c>
    </row>
    <row r="16" spans="1:13">
      <c r="A16" s="111" t="str">
        <f>Rangs!B15</f>
        <v/>
      </c>
      <c r="B16" s="111" t="str">
        <f>Rangs!C15</f>
        <v/>
      </c>
      <c r="C16" s="111" t="str">
        <f>Rangs!D15</f>
        <v/>
      </c>
      <c r="D16" s="111" t="str">
        <f>Rangs!E15</f>
        <v/>
      </c>
      <c r="E16" s="111" t="str">
        <f>Rangs!F15</f>
        <v/>
      </c>
      <c r="F16" s="111" t="str">
        <f>Rangs!G15</f>
        <v/>
      </c>
    </row>
    <row r="17" spans="1:13">
      <c r="A17" s="111" t="str">
        <f>Rangs!B16</f>
        <v/>
      </c>
      <c r="B17" s="111" t="str">
        <f>Rangs!C16</f>
        <v/>
      </c>
      <c r="C17" s="111" t="str">
        <f>Rangs!D16</f>
        <v/>
      </c>
      <c r="D17" s="111" t="str">
        <f>Rangs!E16</f>
        <v/>
      </c>
      <c r="E17" s="111" t="str">
        <f>Rangs!F16</f>
        <v/>
      </c>
      <c r="F17" s="111" t="str">
        <f>Rangs!G16</f>
        <v/>
      </c>
    </row>
    <row r="18" spans="1:13" ht="16.2" thickBot="1">
      <c r="A18" s="111" t="str">
        <f>Rangs!B17</f>
        <v/>
      </c>
      <c r="B18" s="111" t="str">
        <f>Rangs!C17</f>
        <v/>
      </c>
      <c r="C18" s="111" t="str">
        <f>Rangs!D17</f>
        <v/>
      </c>
      <c r="D18" s="111" t="str">
        <f>Rangs!E17</f>
        <v/>
      </c>
      <c r="E18" s="111" t="str">
        <f>Rangs!F17</f>
        <v/>
      </c>
      <c r="F18" s="111" t="str">
        <f>Rangs!G17</f>
        <v/>
      </c>
      <c r="G18" s="114"/>
      <c r="H18" s="115"/>
      <c r="I18" s="115"/>
      <c r="J18" s="115"/>
      <c r="K18" s="115"/>
      <c r="L18" s="115"/>
      <c r="M18" s="115"/>
    </row>
    <row r="19" spans="1:13" ht="51.75" customHeight="1">
      <c r="A19" s="111" t="str">
        <f>Rangs!B18</f>
        <v/>
      </c>
      <c r="B19" s="111" t="str">
        <f>Rangs!C18</f>
        <v/>
      </c>
      <c r="C19" s="111" t="str">
        <f>Rangs!D18</f>
        <v/>
      </c>
      <c r="D19" s="111" t="str">
        <f>Rangs!E18</f>
        <v/>
      </c>
      <c r="E19" s="111" t="str">
        <f>Rangs!F18</f>
        <v/>
      </c>
      <c r="F19" s="142" t="str">
        <f>Rangs!G18</f>
        <v/>
      </c>
      <c r="G19" s="257" t="s">
        <v>368</v>
      </c>
      <c r="H19" s="268"/>
      <c r="I19" s="268"/>
      <c r="J19" s="268"/>
      <c r="K19" s="268"/>
      <c r="L19" s="268"/>
      <c r="M19" s="269"/>
    </row>
    <row r="20" spans="1:13">
      <c r="A20" s="111" t="str">
        <f>Rangs!B19</f>
        <v/>
      </c>
      <c r="B20" s="111" t="str">
        <f>Rangs!C19</f>
        <v/>
      </c>
      <c r="C20" s="111" t="str">
        <f>Rangs!D19</f>
        <v/>
      </c>
      <c r="D20" s="111" t="str">
        <f>Rangs!E19</f>
        <v/>
      </c>
      <c r="E20" s="111" t="str">
        <f>Rangs!F19</f>
        <v/>
      </c>
      <c r="F20" s="142" t="str">
        <f>Rangs!G19</f>
        <v/>
      </c>
      <c r="G20" s="143"/>
      <c r="H20" s="122"/>
      <c r="I20" s="122"/>
      <c r="J20" s="122"/>
      <c r="K20" s="122"/>
      <c r="L20" s="122"/>
      <c r="M20" s="144"/>
    </row>
    <row r="21" spans="1:13">
      <c r="A21" s="111" t="str">
        <f>Rangs!B20</f>
        <v/>
      </c>
      <c r="B21" s="111" t="str">
        <f>Rangs!C20</f>
        <v/>
      </c>
      <c r="C21" s="111" t="str">
        <f>Rangs!D20</f>
        <v/>
      </c>
      <c r="D21" s="111" t="str">
        <f>Rangs!E20</f>
        <v/>
      </c>
      <c r="E21" s="111" t="str">
        <f>Rangs!F20</f>
        <v/>
      </c>
      <c r="F21" s="142" t="str">
        <f>Rangs!G20</f>
        <v/>
      </c>
      <c r="G21" s="143"/>
      <c r="H21" s="252" t="s">
        <v>77</v>
      </c>
      <c r="I21" s="252"/>
      <c r="J21" s="252"/>
      <c r="K21" s="252"/>
      <c r="L21" s="252"/>
      <c r="M21" s="260"/>
    </row>
    <row r="22" spans="1:13">
      <c r="A22" s="111" t="str">
        <f>Rangs!B21</f>
        <v/>
      </c>
      <c r="B22" s="111" t="str">
        <f>Rangs!C21</f>
        <v/>
      </c>
      <c r="C22" s="111" t="str">
        <f>Rangs!D21</f>
        <v/>
      </c>
      <c r="D22" s="111" t="str">
        <f>Rangs!E21</f>
        <v/>
      </c>
      <c r="E22" s="111" t="str">
        <f>Rangs!F21</f>
        <v/>
      </c>
      <c r="F22" s="142" t="str">
        <f>Rangs!G21</f>
        <v/>
      </c>
      <c r="G22" s="145" t="s">
        <v>78</v>
      </c>
      <c r="H22" s="116">
        <v>0.3</v>
      </c>
      <c r="I22" s="116">
        <v>0.25</v>
      </c>
      <c r="J22" s="116">
        <v>0.2</v>
      </c>
      <c r="K22" s="116">
        <v>0.15</v>
      </c>
      <c r="L22" s="116">
        <v>0.1</v>
      </c>
      <c r="M22" s="146">
        <v>0.05</v>
      </c>
    </row>
    <row r="23" spans="1:13">
      <c r="A23" s="111" t="str">
        <f>Rangs!B22</f>
        <v/>
      </c>
      <c r="B23" s="111" t="str">
        <f>Rangs!C22</f>
        <v/>
      </c>
      <c r="C23" s="111" t="str">
        <f>Rangs!D22</f>
        <v/>
      </c>
      <c r="D23" s="111" t="str">
        <f>Rangs!E22</f>
        <v/>
      </c>
      <c r="E23" s="111" t="str">
        <f>Rangs!F22</f>
        <v/>
      </c>
      <c r="F23" s="142" t="str">
        <f>Rangs!G22</f>
        <v/>
      </c>
      <c r="G23" s="145" t="s">
        <v>80</v>
      </c>
      <c r="H23" s="116">
        <v>0.15</v>
      </c>
      <c r="I23" s="116">
        <v>0.125</v>
      </c>
      <c r="J23" s="116">
        <v>0.1</v>
      </c>
      <c r="K23" s="116">
        <v>7.4999999999999997E-2</v>
      </c>
      <c r="L23" s="116">
        <v>0.05</v>
      </c>
      <c r="M23" s="146">
        <v>2.5000000000000001E-2</v>
      </c>
    </row>
    <row r="24" spans="1:13" ht="16.2" thickBot="1">
      <c r="A24" s="111" t="str">
        <f>Rangs!B23</f>
        <v/>
      </c>
      <c r="B24" s="111" t="str">
        <f>Rangs!C23</f>
        <v/>
      </c>
      <c r="C24" s="111" t="str">
        <f>Rangs!D23</f>
        <v/>
      </c>
      <c r="D24" s="111" t="str">
        <f>Rangs!E23</f>
        <v/>
      </c>
      <c r="E24" s="111" t="str">
        <f>Rangs!F23</f>
        <v/>
      </c>
      <c r="F24" s="142" t="str">
        <f>Rangs!G23</f>
        <v/>
      </c>
      <c r="G24" s="147" t="s">
        <v>90</v>
      </c>
      <c r="H24" s="117">
        <v>3</v>
      </c>
      <c r="I24" s="118">
        <v>4</v>
      </c>
      <c r="J24" s="118">
        <v>5</v>
      </c>
      <c r="K24" s="118">
        <v>6</v>
      </c>
      <c r="L24" s="118">
        <v>7</v>
      </c>
      <c r="M24" s="148">
        <v>8</v>
      </c>
    </row>
    <row r="25" spans="1:13" ht="16.2" thickBot="1">
      <c r="A25" s="111" t="str">
        <f>Rangs!B24</f>
        <v/>
      </c>
      <c r="B25" s="111" t="str">
        <f>Rangs!C24</f>
        <v/>
      </c>
      <c r="C25" s="111" t="str">
        <f>Rangs!D24</f>
        <v/>
      </c>
      <c r="D25" s="111" t="str">
        <f>Rangs!E24</f>
        <v/>
      </c>
      <c r="E25" s="111" t="str">
        <f>Rangs!F24</f>
        <v/>
      </c>
      <c r="F25" s="142" t="str">
        <f>Rangs!G24</f>
        <v/>
      </c>
      <c r="G25" s="179" t="s">
        <v>91</v>
      </c>
      <c r="H25" s="134">
        <v>8</v>
      </c>
      <c r="I25" s="122"/>
      <c r="J25" s="122"/>
      <c r="K25" s="122"/>
      <c r="L25" s="122"/>
      <c r="M25" s="144"/>
    </row>
    <row r="26" spans="1:13">
      <c r="A26" s="111" t="str">
        <f>Rangs!B25</f>
        <v/>
      </c>
      <c r="B26" s="111" t="str">
        <f>Rangs!C25</f>
        <v/>
      </c>
      <c r="C26" s="111" t="str">
        <f>Rangs!D25</f>
        <v/>
      </c>
      <c r="D26" s="111" t="str">
        <f>Rangs!E25</f>
        <v/>
      </c>
      <c r="E26" s="111" t="str">
        <f>Rangs!F25</f>
        <v/>
      </c>
      <c r="F26" s="142" t="str">
        <f>Rangs!G25</f>
        <v/>
      </c>
      <c r="G26" s="143"/>
      <c r="H26" s="122"/>
      <c r="I26" s="161" t="s">
        <v>92</v>
      </c>
      <c r="J26" s="162">
        <f>VLOOKUP(15,_TZ2,H25,FALSE)</f>
        <v>2.9350000000000001</v>
      </c>
      <c r="K26" s="122"/>
      <c r="L26" s="122"/>
      <c r="M26" s="144"/>
    </row>
    <row r="27" spans="1:13">
      <c r="A27" s="111" t="str">
        <f>Rangs!B26</f>
        <v/>
      </c>
      <c r="B27" s="111" t="str">
        <f>Rangs!C26</f>
        <v/>
      </c>
      <c r="C27" s="111" t="str">
        <f>Rangs!D26</f>
        <v/>
      </c>
      <c r="D27" s="111" t="str">
        <f>Rangs!E26</f>
        <v/>
      </c>
      <c r="E27" s="111" t="str">
        <f>Rangs!F26</f>
        <v/>
      </c>
      <c r="F27" s="142" t="str">
        <f>Rangs!G26</f>
        <v/>
      </c>
      <c r="G27" s="247" t="s">
        <v>93</v>
      </c>
      <c r="H27" s="248"/>
      <c r="I27" s="249" t="s">
        <v>94</v>
      </c>
      <c r="J27" s="264"/>
      <c r="K27" s="135"/>
      <c r="L27" s="136"/>
      <c r="M27" s="151"/>
    </row>
    <row r="28" spans="1:13">
      <c r="A28" s="111" t="str">
        <f>Rangs!B27</f>
        <v/>
      </c>
      <c r="B28" s="111" t="str">
        <f>Rangs!C27</f>
        <v/>
      </c>
      <c r="C28" s="111" t="str">
        <f>Rangs!D27</f>
        <v/>
      </c>
      <c r="D28" s="111" t="str">
        <f>Rangs!E27</f>
        <v/>
      </c>
      <c r="E28" s="111" t="str">
        <f>Rangs!F27</f>
        <v/>
      </c>
      <c r="F28" s="142" t="str">
        <f>Rangs!G27</f>
        <v/>
      </c>
      <c r="G28" s="152" t="s">
        <v>161</v>
      </c>
      <c r="H28" s="137">
        <f>ABS(H5-H7)</f>
        <v>0</v>
      </c>
      <c r="I28" s="138" t="s">
        <v>95</v>
      </c>
      <c r="J28" s="137">
        <f>$J$26*SQRT((($H$3*6*(6+1))/(6)))</f>
        <v>0</v>
      </c>
      <c r="K28" s="140" t="s">
        <v>96</v>
      </c>
      <c r="L28" s="141"/>
      <c r="M28" s="153"/>
    </row>
    <row r="29" spans="1:13">
      <c r="A29" s="111" t="str">
        <f>Rangs!B28</f>
        <v/>
      </c>
      <c r="B29" s="111" t="str">
        <f>Rangs!C28</f>
        <v/>
      </c>
      <c r="C29" s="111" t="str">
        <f>Rangs!D28</f>
        <v/>
      </c>
      <c r="D29" s="111" t="str">
        <f>Rangs!E28</f>
        <v/>
      </c>
      <c r="E29" s="111" t="str">
        <f>Rangs!F28</f>
        <v/>
      </c>
      <c r="F29" s="142" t="str">
        <f>Rangs!G28</f>
        <v/>
      </c>
      <c r="G29" s="152" t="s">
        <v>162</v>
      </c>
      <c r="H29" s="137">
        <f>ABS(H5-H9)</f>
        <v>0</v>
      </c>
      <c r="I29" s="138" t="s">
        <v>95</v>
      </c>
      <c r="J29" s="137">
        <f t="shared" ref="J29:J42" si="0">$J$26*SQRT((($H$3*6*(6+1))/(6)))</f>
        <v>0</v>
      </c>
      <c r="K29" s="140" t="s">
        <v>134</v>
      </c>
      <c r="L29" s="141"/>
      <c r="M29" s="153"/>
    </row>
    <row r="30" spans="1:13">
      <c r="A30" s="111" t="str">
        <f>Rangs!B29</f>
        <v/>
      </c>
      <c r="B30" s="111" t="str">
        <f>Rangs!C29</f>
        <v/>
      </c>
      <c r="C30" s="111" t="str">
        <f>Rangs!D29</f>
        <v/>
      </c>
      <c r="D30" s="111" t="str">
        <f>Rangs!E29</f>
        <v/>
      </c>
      <c r="E30" s="111" t="str">
        <f>Rangs!F29</f>
        <v/>
      </c>
      <c r="F30" s="142" t="str">
        <f>Rangs!G29</f>
        <v/>
      </c>
      <c r="G30" s="152" t="s">
        <v>166</v>
      </c>
      <c r="H30" s="137">
        <f>ABS(H5-H11)</f>
        <v>0</v>
      </c>
      <c r="I30" s="138" t="s">
        <v>95</v>
      </c>
      <c r="J30" s="137">
        <f t="shared" si="0"/>
        <v>0</v>
      </c>
      <c r="K30" s="140" t="s">
        <v>369</v>
      </c>
      <c r="L30" s="141"/>
      <c r="M30" s="153"/>
    </row>
    <row r="31" spans="1:13">
      <c r="A31" s="111" t="str">
        <f>Rangs!B30</f>
        <v/>
      </c>
      <c r="B31" s="111" t="str">
        <f>Rangs!C30</f>
        <v/>
      </c>
      <c r="C31" s="111" t="str">
        <f>Rangs!D30</f>
        <v/>
      </c>
      <c r="D31" s="111" t="str">
        <f>Rangs!E30</f>
        <v/>
      </c>
      <c r="E31" s="111" t="str">
        <f>Rangs!F30</f>
        <v/>
      </c>
      <c r="F31" s="142" t="str">
        <f>Rangs!G30</f>
        <v/>
      </c>
      <c r="G31" s="152" t="s">
        <v>170</v>
      </c>
      <c r="H31" s="137">
        <f>ABS(H5-H13)</f>
        <v>0</v>
      </c>
      <c r="I31" s="138" t="s">
        <v>95</v>
      </c>
      <c r="J31" s="137">
        <f t="shared" si="0"/>
        <v>0</v>
      </c>
      <c r="K31" s="140" t="s">
        <v>370</v>
      </c>
      <c r="L31" s="141"/>
      <c r="M31" s="153"/>
    </row>
    <row r="32" spans="1:13">
      <c r="A32" s="111" t="str">
        <f>Rangs!B31</f>
        <v/>
      </c>
      <c r="B32" s="111" t="str">
        <f>Rangs!C31</f>
        <v/>
      </c>
      <c r="C32" s="111" t="str">
        <f>Rangs!D31</f>
        <v/>
      </c>
      <c r="D32" s="111" t="str">
        <f>Rangs!E31</f>
        <v/>
      </c>
      <c r="E32" s="111" t="str">
        <f>Rangs!F31</f>
        <v/>
      </c>
      <c r="F32" s="142" t="str">
        <f>Rangs!G31</f>
        <v/>
      </c>
      <c r="G32" s="152" t="s">
        <v>175</v>
      </c>
      <c r="H32" s="137">
        <f>ABS(H5-H15)</f>
        <v>0</v>
      </c>
      <c r="I32" s="138" t="s">
        <v>95</v>
      </c>
      <c r="J32" s="137">
        <f t="shared" si="0"/>
        <v>0</v>
      </c>
      <c r="K32" s="140"/>
      <c r="L32" s="141"/>
      <c r="M32" s="153"/>
    </row>
    <row r="33" spans="1:13">
      <c r="A33" s="111" t="str">
        <f>Rangs!B32</f>
        <v/>
      </c>
      <c r="B33" s="111" t="str">
        <f>Rangs!C32</f>
        <v/>
      </c>
      <c r="C33" s="111" t="str">
        <f>Rangs!D32</f>
        <v/>
      </c>
      <c r="D33" s="111" t="str">
        <f>Rangs!E32</f>
        <v/>
      </c>
      <c r="E33" s="111" t="str">
        <f>Rangs!F32</f>
        <v/>
      </c>
      <c r="F33" s="142" t="str">
        <f>Rangs!G32</f>
        <v/>
      </c>
      <c r="G33" s="152" t="s">
        <v>163</v>
      </c>
      <c r="H33" s="137">
        <f>ABS(H7-H9)</f>
        <v>0</v>
      </c>
      <c r="I33" s="138" t="s">
        <v>95</v>
      </c>
      <c r="J33" s="137">
        <f t="shared" si="0"/>
        <v>0</v>
      </c>
      <c r="K33" s="177"/>
      <c r="L33" s="141"/>
      <c r="M33" s="153"/>
    </row>
    <row r="34" spans="1:13">
      <c r="A34" s="111" t="str">
        <f>Rangs!B33</f>
        <v/>
      </c>
      <c r="B34" s="111" t="str">
        <f>Rangs!C33</f>
        <v/>
      </c>
      <c r="C34" s="111" t="str">
        <f>Rangs!D33</f>
        <v/>
      </c>
      <c r="D34" s="111" t="str">
        <f>Rangs!E33</f>
        <v/>
      </c>
      <c r="E34" s="111" t="str">
        <f>Rangs!F33</f>
        <v/>
      </c>
      <c r="F34" s="142" t="str">
        <f>Rangs!G33</f>
        <v/>
      </c>
      <c r="G34" s="152" t="s">
        <v>167</v>
      </c>
      <c r="H34" s="137">
        <f>ABS(H7-H11)</f>
        <v>0</v>
      </c>
      <c r="I34" s="138" t="s">
        <v>95</v>
      </c>
      <c r="J34" s="137">
        <f t="shared" si="0"/>
        <v>0</v>
      </c>
      <c r="K34" s="177"/>
      <c r="L34" s="141"/>
      <c r="M34" s="153"/>
    </row>
    <row r="35" spans="1:13">
      <c r="A35" s="111" t="str">
        <f>Rangs!B34</f>
        <v/>
      </c>
      <c r="B35" s="111" t="str">
        <f>Rangs!C34</f>
        <v/>
      </c>
      <c r="C35" s="111" t="str">
        <f>Rangs!D34</f>
        <v/>
      </c>
      <c r="D35" s="111" t="str">
        <f>Rangs!E34</f>
        <v/>
      </c>
      <c r="E35" s="111" t="str">
        <f>Rangs!F34</f>
        <v/>
      </c>
      <c r="F35" s="142" t="str">
        <f>Rangs!G34</f>
        <v/>
      </c>
      <c r="G35" s="152" t="s">
        <v>171</v>
      </c>
      <c r="H35" s="137">
        <f>ABS(H7-H13)</f>
        <v>0</v>
      </c>
      <c r="I35" s="138" t="s">
        <v>95</v>
      </c>
      <c r="J35" s="137">
        <f t="shared" si="0"/>
        <v>0</v>
      </c>
      <c r="K35" s="177"/>
      <c r="L35" s="141"/>
      <c r="M35" s="153"/>
    </row>
    <row r="36" spans="1:13">
      <c r="A36" s="111" t="str">
        <f>Rangs!B35</f>
        <v/>
      </c>
      <c r="B36" s="111" t="str">
        <f>Rangs!C35</f>
        <v/>
      </c>
      <c r="C36" s="111" t="str">
        <f>Rangs!D35</f>
        <v/>
      </c>
      <c r="D36" s="111" t="str">
        <f>Rangs!E35</f>
        <v/>
      </c>
      <c r="E36" s="111" t="str">
        <f>Rangs!F35</f>
        <v/>
      </c>
      <c r="F36" s="142" t="str">
        <f>Rangs!G35</f>
        <v/>
      </c>
      <c r="G36" s="152" t="s">
        <v>176</v>
      </c>
      <c r="H36" s="137">
        <f>ABS(H7-H15)</f>
        <v>0</v>
      </c>
      <c r="I36" s="138" t="s">
        <v>95</v>
      </c>
      <c r="J36" s="137">
        <f t="shared" si="0"/>
        <v>0</v>
      </c>
      <c r="K36" s="177"/>
      <c r="L36" s="141"/>
      <c r="M36" s="153"/>
    </row>
    <row r="37" spans="1:13">
      <c r="A37" s="111" t="str">
        <f>Rangs!B36</f>
        <v/>
      </c>
      <c r="B37" s="111" t="str">
        <f>Rangs!C36</f>
        <v/>
      </c>
      <c r="C37" s="111" t="str">
        <f>Rangs!D36</f>
        <v/>
      </c>
      <c r="D37" s="111" t="str">
        <f>Rangs!E36</f>
        <v/>
      </c>
      <c r="E37" s="111" t="str">
        <f>Rangs!F36</f>
        <v/>
      </c>
      <c r="F37" s="142" t="str">
        <f>Rangs!G36</f>
        <v/>
      </c>
      <c r="G37" s="152" t="s">
        <v>168</v>
      </c>
      <c r="H37" s="137">
        <f>ABS(H9-H11)</f>
        <v>0</v>
      </c>
      <c r="I37" s="138" t="s">
        <v>95</v>
      </c>
      <c r="J37" s="137">
        <f t="shared" si="0"/>
        <v>0</v>
      </c>
      <c r="K37" s="140"/>
      <c r="L37" s="141"/>
      <c r="M37" s="153"/>
    </row>
    <row r="38" spans="1:13">
      <c r="A38" s="111" t="str">
        <f>Rangs!B37</f>
        <v/>
      </c>
      <c r="B38" s="111" t="str">
        <f>Rangs!C37</f>
        <v/>
      </c>
      <c r="C38" s="111" t="str">
        <f>Rangs!D37</f>
        <v/>
      </c>
      <c r="D38" s="111" t="str">
        <f>Rangs!E37</f>
        <v/>
      </c>
      <c r="E38" s="111" t="str">
        <f>Rangs!F37</f>
        <v/>
      </c>
      <c r="F38" s="142" t="str">
        <f>Rangs!G37</f>
        <v/>
      </c>
      <c r="G38" s="152" t="s">
        <v>172</v>
      </c>
      <c r="H38" s="137">
        <f>ABS(H9-H13)</f>
        <v>0</v>
      </c>
      <c r="I38" s="138" t="s">
        <v>95</v>
      </c>
      <c r="J38" s="137">
        <f t="shared" si="0"/>
        <v>0</v>
      </c>
      <c r="K38" s="140"/>
      <c r="L38" s="141"/>
      <c r="M38" s="153"/>
    </row>
    <row r="39" spans="1:13">
      <c r="A39" s="111" t="str">
        <f>Rangs!B38</f>
        <v/>
      </c>
      <c r="B39" s="111" t="str">
        <f>Rangs!C38</f>
        <v/>
      </c>
      <c r="C39" s="111" t="str">
        <f>Rangs!D38</f>
        <v/>
      </c>
      <c r="D39" s="111" t="str">
        <f>Rangs!E38</f>
        <v/>
      </c>
      <c r="E39" s="111" t="str">
        <f>Rangs!F38</f>
        <v/>
      </c>
      <c r="F39" s="142" t="str">
        <f>Rangs!G38</f>
        <v/>
      </c>
      <c r="G39" s="152" t="s">
        <v>177</v>
      </c>
      <c r="H39" s="137">
        <f>ABS(H9-H15)</f>
        <v>0</v>
      </c>
      <c r="I39" s="138" t="s">
        <v>95</v>
      </c>
      <c r="J39" s="137">
        <f t="shared" si="0"/>
        <v>0</v>
      </c>
      <c r="K39" s="140"/>
      <c r="L39" s="141"/>
      <c r="M39" s="153"/>
    </row>
    <row r="40" spans="1:13">
      <c r="A40" s="111" t="str">
        <f>Rangs!B39</f>
        <v/>
      </c>
      <c r="B40" s="111" t="str">
        <f>Rangs!C39</f>
        <v/>
      </c>
      <c r="C40" s="111" t="str">
        <f>Rangs!D39</f>
        <v/>
      </c>
      <c r="D40" s="111" t="str">
        <f>Rangs!E39</f>
        <v/>
      </c>
      <c r="E40" s="111" t="str">
        <f>Rangs!F39</f>
        <v/>
      </c>
      <c r="F40" s="142" t="str">
        <f>Rangs!G39</f>
        <v/>
      </c>
      <c r="G40" s="152" t="s">
        <v>173</v>
      </c>
      <c r="H40" s="137">
        <f>ABS(H11-H13)</f>
        <v>0</v>
      </c>
      <c r="I40" s="138" t="s">
        <v>95</v>
      </c>
      <c r="J40" s="137">
        <f t="shared" si="0"/>
        <v>0</v>
      </c>
      <c r="K40" s="140"/>
      <c r="L40" s="141"/>
      <c r="M40" s="153"/>
    </row>
    <row r="41" spans="1:13">
      <c r="A41" s="111" t="str">
        <f>Rangs!B40</f>
        <v/>
      </c>
      <c r="B41" s="111" t="str">
        <f>Rangs!C40</f>
        <v/>
      </c>
      <c r="C41" s="111" t="str">
        <f>Rangs!D40</f>
        <v/>
      </c>
      <c r="D41" s="111" t="str">
        <f>Rangs!E40</f>
        <v/>
      </c>
      <c r="E41" s="111" t="str">
        <f>Rangs!F40</f>
        <v/>
      </c>
      <c r="F41" s="142" t="str">
        <f>Rangs!G40</f>
        <v/>
      </c>
      <c r="G41" s="152" t="s">
        <v>178</v>
      </c>
      <c r="H41" s="137">
        <f>ABS(H11-H15)</f>
        <v>0</v>
      </c>
      <c r="I41" s="138" t="s">
        <v>95</v>
      </c>
      <c r="J41" s="137">
        <f t="shared" si="0"/>
        <v>0</v>
      </c>
      <c r="K41" s="140"/>
      <c r="L41" s="141"/>
      <c r="M41" s="153"/>
    </row>
    <row r="42" spans="1:13" ht="16.2" thickBot="1">
      <c r="A42" s="111" t="str">
        <f>Rangs!B41</f>
        <v/>
      </c>
      <c r="B42" s="111" t="str">
        <f>Rangs!C41</f>
        <v/>
      </c>
      <c r="C42" s="111" t="str">
        <f>Rangs!D41</f>
        <v/>
      </c>
      <c r="D42" s="111" t="str">
        <f>Rangs!E41</f>
        <v/>
      </c>
      <c r="E42" s="111" t="str">
        <f>Rangs!F41</f>
        <v/>
      </c>
      <c r="F42" s="142" t="str">
        <f>Rangs!G41</f>
        <v/>
      </c>
      <c r="G42" s="154" t="s">
        <v>179</v>
      </c>
      <c r="H42" s="155">
        <f>ABS(H13-H15)</f>
        <v>0</v>
      </c>
      <c r="I42" s="156" t="s">
        <v>95</v>
      </c>
      <c r="J42" s="155">
        <f t="shared" si="0"/>
        <v>0</v>
      </c>
      <c r="K42" s="158"/>
      <c r="L42" s="159"/>
      <c r="M42" s="160"/>
    </row>
    <row r="43" spans="1:13">
      <c r="A43" s="111" t="str">
        <f>Rangs!B42</f>
        <v/>
      </c>
      <c r="B43" s="111" t="str">
        <f>Rangs!C42</f>
        <v/>
      </c>
      <c r="C43" s="111" t="str">
        <f>Rangs!D42</f>
        <v/>
      </c>
      <c r="D43" s="111" t="str">
        <f>Rangs!E42</f>
        <v/>
      </c>
      <c r="E43" s="111" t="str">
        <f>Rangs!F42</f>
        <v/>
      </c>
      <c r="F43" s="111" t="str">
        <f>Rangs!G42</f>
        <v/>
      </c>
    </row>
    <row r="44" spans="1:13" ht="16.2" thickBot="1">
      <c r="A44" s="111" t="str">
        <f>Rangs!B43</f>
        <v/>
      </c>
      <c r="B44" s="111" t="str">
        <f>Rangs!C43</f>
        <v/>
      </c>
      <c r="C44" s="111" t="str">
        <f>Rangs!D43</f>
        <v/>
      </c>
      <c r="D44" s="111" t="str">
        <f>Rangs!E43</f>
        <v/>
      </c>
      <c r="E44" s="111" t="str">
        <f>Rangs!F43</f>
        <v/>
      </c>
      <c r="F44" s="111" t="str">
        <f>Rangs!G43</f>
        <v/>
      </c>
      <c r="G44" s="114"/>
      <c r="H44" s="115"/>
      <c r="I44" s="115"/>
      <c r="J44" s="115"/>
      <c r="K44" s="115"/>
      <c r="L44" s="115"/>
      <c r="M44" s="115"/>
    </row>
    <row r="45" spans="1:13" ht="45.75" customHeight="1">
      <c r="A45" s="111" t="str">
        <f>Rangs!B44</f>
        <v/>
      </c>
      <c r="B45" s="111" t="str">
        <f>Rangs!C44</f>
        <v/>
      </c>
      <c r="C45" s="111" t="str">
        <f>Rangs!D44</f>
        <v/>
      </c>
      <c r="D45" s="111" t="str">
        <f>Rangs!E44</f>
        <v/>
      </c>
      <c r="E45" s="111" t="str">
        <f>Rangs!F44</f>
        <v/>
      </c>
      <c r="F45" s="142" t="str">
        <f>Rangs!G44</f>
        <v/>
      </c>
      <c r="G45" s="254" t="s">
        <v>371</v>
      </c>
      <c r="H45" s="273"/>
      <c r="I45" s="273"/>
      <c r="J45" s="273"/>
      <c r="K45" s="273"/>
      <c r="L45" s="273"/>
      <c r="M45" s="274"/>
    </row>
    <row r="46" spans="1:13">
      <c r="A46" s="111" t="str">
        <f>Rangs!B45</f>
        <v/>
      </c>
      <c r="B46" s="111" t="str">
        <f>Rangs!C45</f>
        <v/>
      </c>
      <c r="C46" s="111" t="str">
        <f>Rangs!D45</f>
        <v/>
      </c>
      <c r="D46" s="111" t="str">
        <f>Rangs!E45</f>
        <v/>
      </c>
      <c r="E46" s="111" t="str">
        <f>Rangs!F45</f>
        <v/>
      </c>
      <c r="F46" s="142" t="str">
        <f>Rangs!G45</f>
        <v/>
      </c>
      <c r="G46" s="143"/>
      <c r="H46" s="122"/>
      <c r="I46" s="122"/>
      <c r="J46" s="122"/>
      <c r="K46" s="122"/>
      <c r="L46" s="122"/>
      <c r="M46" s="144"/>
    </row>
    <row r="47" spans="1:13">
      <c r="A47" s="111" t="str">
        <f>Rangs!B46</f>
        <v/>
      </c>
      <c r="B47" s="111" t="str">
        <f>Rangs!C46</f>
        <v/>
      </c>
      <c r="C47" s="111" t="str">
        <f>Rangs!D46</f>
        <v/>
      </c>
      <c r="D47" s="111" t="str">
        <f>Rangs!E46</f>
        <v/>
      </c>
      <c r="E47" s="111" t="str">
        <f>Rangs!F46</f>
        <v/>
      </c>
      <c r="F47" s="142" t="str">
        <f>Rangs!G46</f>
        <v/>
      </c>
      <c r="G47" s="143"/>
      <c r="H47" s="250"/>
      <c r="I47" s="250"/>
      <c r="J47" s="250"/>
      <c r="K47" s="250"/>
      <c r="L47" s="250"/>
      <c r="M47" s="251"/>
    </row>
    <row r="48" spans="1:13">
      <c r="A48" s="111" t="str">
        <f>Rangs!B47</f>
        <v/>
      </c>
      <c r="B48" s="111" t="str">
        <f>Rangs!C47</f>
        <v/>
      </c>
      <c r="C48" s="111" t="str">
        <f>Rangs!D47</f>
        <v/>
      </c>
      <c r="D48" s="111" t="str">
        <f>Rangs!E47</f>
        <v/>
      </c>
      <c r="E48" s="111" t="str">
        <f>Rangs!F47</f>
        <v/>
      </c>
      <c r="F48" s="142" t="str">
        <f>Rangs!G47</f>
        <v/>
      </c>
      <c r="G48" s="164"/>
      <c r="H48" s="252" t="s">
        <v>81</v>
      </c>
      <c r="I48" s="252"/>
      <c r="J48" s="252" t="s">
        <v>82</v>
      </c>
      <c r="K48" s="252"/>
      <c r="L48" s="123"/>
      <c r="M48" s="165"/>
    </row>
    <row r="49" spans="1:13">
      <c r="A49" s="111" t="str">
        <f>Rangs!B48</f>
        <v/>
      </c>
      <c r="B49" s="111" t="str">
        <f>Rangs!C48</f>
        <v/>
      </c>
      <c r="C49" s="111" t="str">
        <f>Rangs!D48</f>
        <v/>
      </c>
      <c r="D49" s="111" t="str">
        <f>Rangs!E48</f>
        <v/>
      </c>
      <c r="E49" s="111" t="str">
        <f>Rangs!F48</f>
        <v/>
      </c>
      <c r="F49" s="142" t="str">
        <f>Rangs!G48</f>
        <v/>
      </c>
      <c r="G49" s="166" t="s">
        <v>39</v>
      </c>
      <c r="H49" s="116">
        <v>0.05</v>
      </c>
      <c r="I49" s="116">
        <v>0.01</v>
      </c>
      <c r="J49" s="116">
        <v>0.05</v>
      </c>
      <c r="K49" s="116">
        <v>0.01</v>
      </c>
      <c r="L49" s="123"/>
      <c r="M49" s="165"/>
    </row>
    <row r="50" spans="1:13" ht="16.2" thickBot="1">
      <c r="A50" s="111" t="str">
        <f>Rangs!B49</f>
        <v/>
      </c>
      <c r="B50" s="111" t="str">
        <f>Rangs!C49</f>
        <v/>
      </c>
      <c r="C50" s="111" t="str">
        <f>Rangs!D49</f>
        <v/>
      </c>
      <c r="D50" s="111" t="str">
        <f>Rangs!E49</f>
        <v/>
      </c>
      <c r="E50" s="111" t="str">
        <f>Rangs!F49</f>
        <v/>
      </c>
      <c r="F50" s="142" t="str">
        <f>Rangs!G49</f>
        <v/>
      </c>
      <c r="G50" s="167" t="s">
        <v>98</v>
      </c>
      <c r="H50" s="124">
        <v>3</v>
      </c>
      <c r="I50" s="125">
        <v>4</v>
      </c>
      <c r="J50" s="125">
        <v>5</v>
      </c>
      <c r="K50" s="118">
        <v>6</v>
      </c>
      <c r="L50" s="126"/>
      <c r="M50" s="168"/>
    </row>
    <row r="51" spans="1:13" ht="16.2" thickBot="1">
      <c r="A51" s="111" t="str">
        <f>Rangs!B50</f>
        <v/>
      </c>
      <c r="B51" s="111" t="str">
        <f>Rangs!C50</f>
        <v/>
      </c>
      <c r="C51" s="111" t="str">
        <f>Rangs!D50</f>
        <v/>
      </c>
      <c r="D51" s="111" t="str">
        <f>Rangs!E50</f>
        <v/>
      </c>
      <c r="E51" s="111" t="str">
        <f>Rangs!F50</f>
        <v/>
      </c>
      <c r="F51" s="142" t="str">
        <f>Rangs!G50</f>
        <v/>
      </c>
      <c r="G51" s="179" t="s">
        <v>91</v>
      </c>
      <c r="H51" s="134">
        <v>4</v>
      </c>
      <c r="I51" s="122"/>
      <c r="J51" s="122"/>
      <c r="K51" s="122"/>
      <c r="L51" s="122"/>
      <c r="M51" s="144"/>
    </row>
    <row r="52" spans="1:13">
      <c r="A52" s="111" t="str">
        <f>Rangs!B51</f>
        <v/>
      </c>
      <c r="B52" s="111" t="str">
        <f>Rangs!C51</f>
        <v/>
      </c>
      <c r="C52" s="111" t="str">
        <f>Rangs!D51</f>
        <v/>
      </c>
      <c r="D52" s="111" t="str">
        <f>Rangs!E51</f>
        <v/>
      </c>
      <c r="E52" s="111" t="str">
        <f>Rangs!F51</f>
        <v/>
      </c>
      <c r="F52" s="142" t="str">
        <f>Rangs!G51</f>
        <v/>
      </c>
      <c r="G52" s="143"/>
      <c r="H52" s="122"/>
      <c r="I52" s="169" t="s">
        <v>99</v>
      </c>
      <c r="J52" s="162">
        <f>VLOOKUP(5,_TZ3,H51,FALSE)</f>
        <v>3.06</v>
      </c>
      <c r="K52" s="122"/>
      <c r="L52" s="122"/>
      <c r="M52" s="144"/>
    </row>
    <row r="53" spans="1:13">
      <c r="A53" s="111" t="str">
        <f>Rangs!B52</f>
        <v/>
      </c>
      <c r="B53" s="111" t="str">
        <f>Rangs!C52</f>
        <v/>
      </c>
      <c r="C53" s="111" t="str">
        <f>Rangs!D52</f>
        <v/>
      </c>
      <c r="D53" s="111" t="str">
        <f>Rangs!E52</f>
        <v/>
      </c>
      <c r="E53" s="111" t="str">
        <f>Rangs!F52</f>
        <v/>
      </c>
      <c r="F53" s="142" t="str">
        <f>Rangs!G52</f>
        <v/>
      </c>
      <c r="G53" s="247" t="s">
        <v>93</v>
      </c>
      <c r="H53" s="248"/>
      <c r="I53" s="249" t="s">
        <v>94</v>
      </c>
      <c r="J53" s="264"/>
      <c r="K53" s="135"/>
      <c r="L53" s="136"/>
      <c r="M53" s="151"/>
    </row>
    <row r="54" spans="1:13">
      <c r="A54" s="111" t="str">
        <f>Rangs!B53</f>
        <v/>
      </c>
      <c r="B54" s="111" t="str">
        <f>Rangs!C53</f>
        <v/>
      </c>
      <c r="C54" s="111" t="str">
        <f>Rangs!D53</f>
        <v/>
      </c>
      <c r="D54" s="111" t="str">
        <f>Rangs!E53</f>
        <v/>
      </c>
      <c r="E54" s="111" t="str">
        <f>Rangs!F53</f>
        <v/>
      </c>
      <c r="F54" s="142" t="str">
        <f>Rangs!G53</f>
        <v/>
      </c>
      <c r="G54" s="152" t="s">
        <v>164</v>
      </c>
      <c r="H54" s="137">
        <f>ABS(H5-H7)</f>
        <v>0</v>
      </c>
      <c r="I54" s="138" t="s">
        <v>95</v>
      </c>
      <c r="J54" s="137">
        <f>$J$52*SQRT(($H$3*6*(6+1))/6)</f>
        <v>0</v>
      </c>
      <c r="K54" s="140" t="s">
        <v>96</v>
      </c>
      <c r="L54" s="141"/>
      <c r="M54" s="153"/>
    </row>
    <row r="55" spans="1:13">
      <c r="A55" s="111" t="str">
        <f>Rangs!B54</f>
        <v/>
      </c>
      <c r="B55" s="111" t="str">
        <f>Rangs!C54</f>
        <v/>
      </c>
      <c r="C55" s="111" t="str">
        <f>Rangs!D54</f>
        <v/>
      </c>
      <c r="D55" s="111" t="str">
        <f>Rangs!E54</f>
        <v/>
      </c>
      <c r="E55" s="111" t="str">
        <f>Rangs!F54</f>
        <v/>
      </c>
      <c r="F55" s="142" t="str">
        <f>Rangs!G54</f>
        <v/>
      </c>
      <c r="G55" s="152" t="s">
        <v>165</v>
      </c>
      <c r="H55" s="137">
        <f>ABS(H5-H9)</f>
        <v>0</v>
      </c>
      <c r="I55" s="138" t="s">
        <v>95</v>
      </c>
      <c r="J55" s="137">
        <f>$J$52*SQRT(($H$3*6*(6+1))/6)</f>
        <v>0</v>
      </c>
      <c r="K55" s="140" t="s">
        <v>134</v>
      </c>
      <c r="L55" s="141"/>
      <c r="M55" s="153"/>
    </row>
    <row r="56" spans="1:13">
      <c r="A56" s="111" t="str">
        <f>Rangs!B55</f>
        <v/>
      </c>
      <c r="B56" s="111" t="str">
        <f>Rangs!C55</f>
        <v/>
      </c>
      <c r="C56" s="111" t="str">
        <f>Rangs!D55</f>
        <v/>
      </c>
      <c r="D56" s="111" t="str">
        <f>Rangs!E55</f>
        <v/>
      </c>
      <c r="E56" s="111" t="str">
        <f>Rangs!F55</f>
        <v/>
      </c>
      <c r="F56" s="142" t="str">
        <f>Rangs!G55</f>
        <v/>
      </c>
      <c r="G56" s="152" t="s">
        <v>169</v>
      </c>
      <c r="H56" s="137">
        <f>ABS(H5-H11)</f>
        <v>0</v>
      </c>
      <c r="I56" s="138" t="s">
        <v>95</v>
      </c>
      <c r="J56" s="137">
        <f>$J$52*SQRT(($H$3*6*(6+1))/6)</f>
        <v>0</v>
      </c>
      <c r="K56" s="140" t="s">
        <v>369</v>
      </c>
      <c r="L56" s="141"/>
      <c r="M56" s="153"/>
    </row>
    <row r="57" spans="1:13">
      <c r="A57" s="111" t="str">
        <f>Rangs!B56</f>
        <v/>
      </c>
      <c r="B57" s="111" t="str">
        <f>Rangs!C56</f>
        <v/>
      </c>
      <c r="C57" s="111" t="str">
        <f>Rangs!D56</f>
        <v/>
      </c>
      <c r="D57" s="111" t="str">
        <f>Rangs!E56</f>
        <v/>
      </c>
      <c r="E57" s="111" t="str">
        <f>Rangs!F56</f>
        <v/>
      </c>
      <c r="F57" s="142" t="str">
        <f>Rangs!G56</f>
        <v/>
      </c>
      <c r="G57" s="152" t="s">
        <v>174</v>
      </c>
      <c r="H57" s="137">
        <f>ABS(H5-H13)</f>
        <v>0</v>
      </c>
      <c r="I57" s="138" t="s">
        <v>95</v>
      </c>
      <c r="J57" s="137">
        <f>$J$52*SQRT(($H$3*6*(6+1))/6)</f>
        <v>0</v>
      </c>
      <c r="K57" s="140" t="s">
        <v>372</v>
      </c>
      <c r="L57" s="141"/>
      <c r="M57" s="153"/>
    </row>
    <row r="58" spans="1:13" ht="16.2" thickBot="1">
      <c r="A58" s="111" t="str">
        <f>Rangs!B57</f>
        <v/>
      </c>
      <c r="B58" s="111" t="str">
        <f>Rangs!C57</f>
        <v/>
      </c>
      <c r="C58" s="111" t="str">
        <f>Rangs!D57</f>
        <v/>
      </c>
      <c r="D58" s="111" t="str">
        <f>Rangs!E57</f>
        <v/>
      </c>
      <c r="E58" s="111" t="str">
        <f>Rangs!F57</f>
        <v/>
      </c>
      <c r="F58" s="142" t="str">
        <f>Rangs!G57</f>
        <v/>
      </c>
      <c r="G58" s="154" t="s">
        <v>180</v>
      </c>
      <c r="H58" s="155">
        <f>ABS(H5-H15)</f>
        <v>0</v>
      </c>
      <c r="I58" s="156" t="s">
        <v>95</v>
      </c>
      <c r="J58" s="155">
        <f>$J$52*SQRT(($H$3*6*(6+1))/6)</f>
        <v>0</v>
      </c>
      <c r="K58" s="158"/>
      <c r="L58" s="159"/>
      <c r="M58" s="160"/>
    </row>
    <row r="59" spans="1:13">
      <c r="A59" s="111" t="str">
        <f>Rangs!B58</f>
        <v/>
      </c>
      <c r="B59" s="111" t="str">
        <f>Rangs!C58</f>
        <v/>
      </c>
      <c r="C59" s="111" t="str">
        <f>Rangs!D58</f>
        <v/>
      </c>
      <c r="D59" s="111" t="str">
        <f>Rangs!E58</f>
        <v/>
      </c>
      <c r="E59" s="111" t="str">
        <f>Rangs!F58</f>
        <v/>
      </c>
      <c r="F59" s="111" t="str">
        <f>Rangs!G58</f>
        <v/>
      </c>
      <c r="I59" s="119"/>
      <c r="J59" s="120"/>
    </row>
    <row r="60" spans="1:13">
      <c r="A60" s="111" t="str">
        <f>Rangs!B59</f>
        <v/>
      </c>
      <c r="B60" s="111" t="str">
        <f>Rangs!C59</f>
        <v/>
      </c>
      <c r="C60" s="111" t="str">
        <f>Rangs!D59</f>
        <v/>
      </c>
      <c r="D60" s="111" t="str">
        <f>Rangs!E59</f>
        <v/>
      </c>
      <c r="E60" s="111" t="str">
        <f>Rangs!F59</f>
        <v/>
      </c>
      <c r="F60" s="111" t="str">
        <f>Rangs!G59</f>
        <v/>
      </c>
    </row>
    <row r="61" spans="1:13">
      <c r="A61" s="111" t="str">
        <f>Rangs!B60</f>
        <v/>
      </c>
      <c r="B61" s="111" t="str">
        <f>Rangs!C60</f>
        <v/>
      </c>
      <c r="C61" s="111" t="str">
        <f>Rangs!D60</f>
        <v/>
      </c>
      <c r="D61" s="111" t="str">
        <f>Rangs!E60</f>
        <v/>
      </c>
      <c r="E61" s="111" t="str">
        <f>Rangs!F60</f>
        <v/>
      </c>
      <c r="F61" s="111" t="str">
        <f>Rangs!G60</f>
        <v/>
      </c>
    </row>
    <row r="62" spans="1:13">
      <c r="A62" s="111" t="str">
        <f>Rangs!B61</f>
        <v/>
      </c>
      <c r="B62" s="111" t="str">
        <f>Rangs!C61</f>
        <v/>
      </c>
      <c r="C62" s="111" t="str">
        <f>Rangs!D61</f>
        <v/>
      </c>
      <c r="D62" s="111" t="str">
        <f>Rangs!E61</f>
        <v/>
      </c>
      <c r="E62" s="111" t="str">
        <f>Rangs!F61</f>
        <v/>
      </c>
      <c r="F62" s="111" t="str">
        <f>Rangs!G61</f>
        <v/>
      </c>
    </row>
    <row r="63" spans="1:13">
      <c r="A63" s="111" t="str">
        <f>Rangs!B62</f>
        <v/>
      </c>
      <c r="B63" s="111" t="str">
        <f>Rangs!C62</f>
        <v/>
      </c>
      <c r="C63" s="111" t="str">
        <f>Rangs!D62</f>
        <v/>
      </c>
      <c r="D63" s="111" t="str">
        <f>Rangs!E62</f>
        <v/>
      </c>
      <c r="E63" s="111" t="str">
        <f>Rangs!F62</f>
        <v/>
      </c>
      <c r="F63" s="111" t="str">
        <f>Rangs!G62</f>
        <v/>
      </c>
    </row>
    <row r="64" spans="1:13">
      <c r="A64" s="111" t="str">
        <f>Rangs!B63</f>
        <v/>
      </c>
      <c r="B64" s="111" t="str">
        <f>Rangs!C63</f>
        <v/>
      </c>
      <c r="C64" s="111" t="str">
        <f>Rangs!D63</f>
        <v/>
      </c>
      <c r="D64" s="111" t="str">
        <f>Rangs!E63</f>
        <v/>
      </c>
      <c r="E64" s="111" t="str">
        <f>Rangs!F63</f>
        <v/>
      </c>
      <c r="F64" s="111" t="str">
        <f>Rangs!G63</f>
        <v/>
      </c>
    </row>
    <row r="65" spans="1:6">
      <c r="A65" s="111" t="str">
        <f>Rangs!B64</f>
        <v/>
      </c>
      <c r="B65" s="111" t="str">
        <f>Rangs!C64</f>
        <v/>
      </c>
      <c r="C65" s="111" t="str">
        <f>Rangs!D64</f>
        <v/>
      </c>
      <c r="D65" s="111" t="str">
        <f>Rangs!E64</f>
        <v/>
      </c>
      <c r="E65" s="111" t="str">
        <f>Rangs!F64</f>
        <v/>
      </c>
      <c r="F65" s="111" t="str">
        <f>Rangs!G64</f>
        <v/>
      </c>
    </row>
    <row r="66" spans="1:6">
      <c r="A66" s="111" t="str">
        <f>Rangs!B65</f>
        <v/>
      </c>
      <c r="B66" s="111" t="str">
        <f>Rangs!C65</f>
        <v/>
      </c>
      <c r="C66" s="111" t="str">
        <f>Rangs!D65</f>
        <v/>
      </c>
      <c r="D66" s="111" t="str">
        <f>Rangs!E65</f>
        <v/>
      </c>
      <c r="E66" s="111" t="str">
        <f>Rangs!F65</f>
        <v/>
      </c>
      <c r="F66" s="111" t="str">
        <f>Rangs!G65</f>
        <v/>
      </c>
    </row>
    <row r="67" spans="1:6">
      <c r="A67" s="111" t="str">
        <f>Rangs!B66</f>
        <v/>
      </c>
      <c r="B67" s="111" t="str">
        <f>Rangs!C66</f>
        <v/>
      </c>
      <c r="C67" s="111" t="str">
        <f>Rangs!D66</f>
        <v/>
      </c>
      <c r="D67" s="111" t="str">
        <f>Rangs!E66</f>
        <v/>
      </c>
      <c r="E67" s="111" t="str">
        <f>Rangs!F66</f>
        <v/>
      </c>
      <c r="F67" s="111" t="str">
        <f>Rangs!G66</f>
        <v/>
      </c>
    </row>
    <row r="68" spans="1:6">
      <c r="A68" s="111" t="str">
        <f>Rangs!B67</f>
        <v/>
      </c>
      <c r="B68" s="111" t="str">
        <f>Rangs!C67</f>
        <v/>
      </c>
      <c r="C68" s="111" t="str">
        <f>Rangs!D67</f>
        <v/>
      </c>
      <c r="D68" s="111" t="str">
        <f>Rangs!E67</f>
        <v/>
      </c>
      <c r="E68" s="111" t="str">
        <f>Rangs!F67</f>
        <v/>
      </c>
      <c r="F68" s="111" t="str">
        <f>Rangs!G67</f>
        <v/>
      </c>
    </row>
    <row r="69" spans="1:6">
      <c r="A69" s="111" t="str">
        <f>Rangs!B68</f>
        <v/>
      </c>
      <c r="B69" s="111" t="str">
        <f>Rangs!C68</f>
        <v/>
      </c>
      <c r="C69" s="111" t="str">
        <f>Rangs!D68</f>
        <v/>
      </c>
      <c r="D69" s="111" t="str">
        <f>Rangs!E68</f>
        <v/>
      </c>
      <c r="E69" s="111" t="str">
        <f>Rangs!F68</f>
        <v/>
      </c>
      <c r="F69" s="111" t="str">
        <f>Rangs!G68</f>
        <v/>
      </c>
    </row>
    <row r="70" spans="1:6">
      <c r="A70" s="111" t="str">
        <f>Rangs!B69</f>
        <v/>
      </c>
      <c r="B70" s="111" t="str">
        <f>Rangs!C69</f>
        <v/>
      </c>
      <c r="C70" s="111" t="str">
        <f>Rangs!D69</f>
        <v/>
      </c>
      <c r="D70" s="111" t="str">
        <f>Rangs!E69</f>
        <v/>
      </c>
      <c r="E70" s="111" t="str">
        <f>Rangs!F69</f>
        <v/>
      </c>
      <c r="F70" s="111" t="str">
        <f>Rangs!G69</f>
        <v/>
      </c>
    </row>
    <row r="71" spans="1:6">
      <c r="A71" s="111" t="str">
        <f>Rangs!B70</f>
        <v/>
      </c>
      <c r="B71" s="111" t="str">
        <f>Rangs!C70</f>
        <v/>
      </c>
      <c r="C71" s="111" t="str">
        <f>Rangs!D70</f>
        <v/>
      </c>
      <c r="D71" s="111" t="str">
        <f>Rangs!E70</f>
        <v/>
      </c>
      <c r="E71" s="111" t="str">
        <f>Rangs!F70</f>
        <v/>
      </c>
      <c r="F71" s="111" t="str">
        <f>Rangs!G70</f>
        <v/>
      </c>
    </row>
    <row r="72" spans="1:6">
      <c r="A72" s="111" t="str">
        <f>Rangs!B71</f>
        <v/>
      </c>
      <c r="B72" s="111" t="str">
        <f>Rangs!C71</f>
        <v/>
      </c>
      <c r="C72" s="111" t="str">
        <f>Rangs!D71</f>
        <v/>
      </c>
      <c r="D72" s="111" t="str">
        <f>Rangs!E71</f>
        <v/>
      </c>
      <c r="E72" s="111" t="str">
        <f>Rangs!F71</f>
        <v/>
      </c>
      <c r="F72" s="111" t="str">
        <f>Rangs!G71</f>
        <v/>
      </c>
    </row>
    <row r="73" spans="1:6">
      <c r="A73" s="111" t="str">
        <f>Rangs!B72</f>
        <v/>
      </c>
      <c r="B73" s="111" t="str">
        <f>Rangs!C72</f>
        <v/>
      </c>
      <c r="C73" s="111" t="str">
        <f>Rangs!D72</f>
        <v/>
      </c>
      <c r="D73" s="111" t="str">
        <f>Rangs!E72</f>
        <v/>
      </c>
      <c r="E73" s="111" t="str">
        <f>Rangs!F72</f>
        <v/>
      </c>
      <c r="F73" s="111" t="str">
        <f>Rangs!G72</f>
        <v/>
      </c>
    </row>
    <row r="74" spans="1:6">
      <c r="A74" s="111" t="str">
        <f>Rangs!B73</f>
        <v/>
      </c>
      <c r="B74" s="111" t="str">
        <f>Rangs!C73</f>
        <v/>
      </c>
      <c r="C74" s="111" t="str">
        <f>Rangs!D73</f>
        <v/>
      </c>
      <c r="D74" s="111" t="str">
        <f>Rangs!E73</f>
        <v/>
      </c>
      <c r="E74" s="111" t="str">
        <f>Rangs!F73</f>
        <v/>
      </c>
      <c r="F74" s="111" t="str">
        <f>Rangs!G73</f>
        <v/>
      </c>
    </row>
    <row r="75" spans="1:6">
      <c r="A75" s="111" t="str">
        <f>Rangs!B74</f>
        <v/>
      </c>
      <c r="B75" s="111" t="str">
        <f>Rangs!C74</f>
        <v/>
      </c>
      <c r="C75" s="111" t="str">
        <f>Rangs!D74</f>
        <v/>
      </c>
      <c r="D75" s="111" t="str">
        <f>Rangs!E74</f>
        <v/>
      </c>
      <c r="E75" s="111" t="str">
        <f>Rangs!F74</f>
        <v/>
      </c>
      <c r="F75" s="111" t="str">
        <f>Rangs!G74</f>
        <v/>
      </c>
    </row>
    <row r="76" spans="1:6">
      <c r="A76" s="111" t="str">
        <f>Rangs!B75</f>
        <v/>
      </c>
      <c r="B76" s="111" t="str">
        <f>Rangs!C75</f>
        <v/>
      </c>
      <c r="C76" s="111" t="str">
        <f>Rangs!D75</f>
        <v/>
      </c>
      <c r="D76" s="111" t="str">
        <f>Rangs!E75</f>
        <v/>
      </c>
      <c r="E76" s="111" t="str">
        <f>Rangs!F75</f>
        <v/>
      </c>
      <c r="F76" s="111" t="str">
        <f>Rangs!G75</f>
        <v/>
      </c>
    </row>
    <row r="77" spans="1:6">
      <c r="A77" s="111" t="str">
        <f>Rangs!B76</f>
        <v/>
      </c>
      <c r="B77" s="111" t="str">
        <f>Rangs!C76</f>
        <v/>
      </c>
      <c r="C77" s="111" t="str">
        <f>Rangs!D76</f>
        <v/>
      </c>
      <c r="D77" s="111" t="str">
        <f>Rangs!E76</f>
        <v/>
      </c>
      <c r="E77" s="111" t="str">
        <f>Rangs!F76</f>
        <v/>
      </c>
      <c r="F77" s="111" t="str">
        <f>Rangs!G76</f>
        <v/>
      </c>
    </row>
    <row r="78" spans="1:6">
      <c r="A78" s="111" t="str">
        <f>Rangs!B77</f>
        <v/>
      </c>
      <c r="B78" s="111" t="str">
        <f>Rangs!C77</f>
        <v/>
      </c>
      <c r="C78" s="111" t="str">
        <f>Rangs!D77</f>
        <v/>
      </c>
      <c r="D78" s="111" t="str">
        <f>Rangs!E77</f>
        <v/>
      </c>
      <c r="E78" s="111" t="str">
        <f>Rangs!F77</f>
        <v/>
      </c>
      <c r="F78" s="111" t="str">
        <f>Rangs!G77</f>
        <v/>
      </c>
    </row>
    <row r="79" spans="1:6">
      <c r="A79" s="111" t="str">
        <f>Rangs!B78</f>
        <v/>
      </c>
      <c r="B79" s="111" t="str">
        <f>Rangs!C78</f>
        <v/>
      </c>
      <c r="C79" s="111" t="str">
        <f>Rangs!D78</f>
        <v/>
      </c>
      <c r="D79" s="111" t="str">
        <f>Rangs!E78</f>
        <v/>
      </c>
      <c r="E79" s="111" t="str">
        <f>Rangs!F78</f>
        <v/>
      </c>
      <c r="F79" s="111" t="str">
        <f>Rangs!G78</f>
        <v/>
      </c>
    </row>
    <row r="80" spans="1:6">
      <c r="A80" s="111" t="str">
        <f>Rangs!B79</f>
        <v/>
      </c>
      <c r="B80" s="111" t="str">
        <f>Rangs!C79</f>
        <v/>
      </c>
      <c r="C80" s="111" t="str">
        <f>Rangs!D79</f>
        <v/>
      </c>
      <c r="D80" s="111" t="str">
        <f>Rangs!E79</f>
        <v/>
      </c>
      <c r="E80" s="111" t="str">
        <f>Rangs!F79</f>
        <v/>
      </c>
      <c r="F80" s="111" t="str">
        <f>Rangs!G79</f>
        <v/>
      </c>
    </row>
    <row r="81" spans="1:6">
      <c r="A81" s="111" t="str">
        <f>Rangs!B80</f>
        <v/>
      </c>
      <c r="B81" s="111" t="str">
        <f>Rangs!C80</f>
        <v/>
      </c>
      <c r="C81" s="111" t="str">
        <f>Rangs!D80</f>
        <v/>
      </c>
      <c r="D81" s="111" t="str">
        <f>Rangs!E80</f>
        <v/>
      </c>
      <c r="E81" s="111" t="str">
        <f>Rangs!F80</f>
        <v/>
      </c>
      <c r="F81" s="111" t="str">
        <f>Rangs!G80</f>
        <v/>
      </c>
    </row>
    <row r="82" spans="1:6">
      <c r="A82" s="111" t="str">
        <f>Rangs!B81</f>
        <v/>
      </c>
      <c r="B82" s="111" t="str">
        <f>Rangs!C81</f>
        <v/>
      </c>
      <c r="C82" s="111" t="str">
        <f>Rangs!D81</f>
        <v/>
      </c>
      <c r="D82" s="111" t="str">
        <f>Rangs!E81</f>
        <v/>
      </c>
      <c r="E82" s="111" t="str">
        <f>Rangs!F81</f>
        <v/>
      </c>
      <c r="F82" s="111" t="str">
        <f>Rangs!G81</f>
        <v/>
      </c>
    </row>
    <row r="83" spans="1:6">
      <c r="A83" s="111" t="str">
        <f>Rangs!B82</f>
        <v/>
      </c>
      <c r="B83" s="111" t="str">
        <f>Rangs!C82</f>
        <v/>
      </c>
      <c r="C83" s="111" t="str">
        <f>Rangs!D82</f>
        <v/>
      </c>
      <c r="D83" s="111" t="str">
        <f>Rangs!E82</f>
        <v/>
      </c>
      <c r="E83" s="111" t="str">
        <f>Rangs!F82</f>
        <v/>
      </c>
      <c r="F83" s="111" t="str">
        <f>Rangs!G82</f>
        <v/>
      </c>
    </row>
    <row r="84" spans="1:6">
      <c r="A84" s="111" t="str">
        <f>Rangs!B83</f>
        <v/>
      </c>
      <c r="B84" s="111" t="str">
        <f>Rangs!C83</f>
        <v/>
      </c>
      <c r="C84" s="111" t="str">
        <f>Rangs!D83</f>
        <v/>
      </c>
      <c r="D84" s="111" t="str">
        <f>Rangs!E83</f>
        <v/>
      </c>
      <c r="E84" s="111" t="str">
        <f>Rangs!F83</f>
        <v/>
      </c>
      <c r="F84" s="111" t="str">
        <f>Rangs!G83</f>
        <v/>
      </c>
    </row>
    <row r="85" spans="1:6">
      <c r="A85" s="111" t="str">
        <f>Rangs!B84</f>
        <v/>
      </c>
      <c r="B85" s="111" t="str">
        <f>Rangs!C84</f>
        <v/>
      </c>
      <c r="C85" s="111" t="str">
        <f>Rangs!D84</f>
        <v/>
      </c>
      <c r="D85" s="111" t="str">
        <f>Rangs!E84</f>
        <v/>
      </c>
      <c r="E85" s="111" t="str">
        <f>Rangs!F84</f>
        <v/>
      </c>
      <c r="F85" s="111" t="str">
        <f>Rangs!G84</f>
        <v/>
      </c>
    </row>
    <row r="86" spans="1:6">
      <c r="A86" s="111" t="str">
        <f>Rangs!B85</f>
        <v/>
      </c>
      <c r="B86" s="111" t="str">
        <f>Rangs!C85</f>
        <v/>
      </c>
      <c r="C86" s="111" t="str">
        <f>Rangs!D85</f>
        <v/>
      </c>
      <c r="D86" s="111" t="str">
        <f>Rangs!E85</f>
        <v/>
      </c>
      <c r="E86" s="111" t="str">
        <f>Rangs!F85</f>
        <v/>
      </c>
      <c r="F86" s="111" t="str">
        <f>Rangs!G85</f>
        <v/>
      </c>
    </row>
    <row r="87" spans="1:6">
      <c r="A87" s="111" t="str">
        <f>Rangs!B86</f>
        <v/>
      </c>
      <c r="B87" s="111" t="str">
        <f>Rangs!C86</f>
        <v/>
      </c>
      <c r="C87" s="111" t="str">
        <f>Rangs!D86</f>
        <v/>
      </c>
      <c r="D87" s="111" t="str">
        <f>Rangs!E86</f>
        <v/>
      </c>
      <c r="E87" s="111" t="str">
        <f>Rangs!F86</f>
        <v/>
      </c>
      <c r="F87" s="111" t="str">
        <f>Rangs!G86</f>
        <v/>
      </c>
    </row>
    <row r="88" spans="1:6">
      <c r="A88" s="111" t="str">
        <f>Rangs!B87</f>
        <v/>
      </c>
      <c r="B88" s="111" t="str">
        <f>Rangs!C87</f>
        <v/>
      </c>
      <c r="C88" s="111" t="str">
        <f>Rangs!D87</f>
        <v/>
      </c>
      <c r="D88" s="111" t="str">
        <f>Rangs!E87</f>
        <v/>
      </c>
      <c r="E88" s="111" t="str">
        <f>Rangs!F87</f>
        <v/>
      </c>
      <c r="F88" s="111" t="str">
        <f>Rangs!G87</f>
        <v/>
      </c>
    </row>
    <row r="89" spans="1:6">
      <c r="A89" s="111" t="str">
        <f>Rangs!B88</f>
        <v/>
      </c>
      <c r="B89" s="111" t="str">
        <f>Rangs!C88</f>
        <v/>
      </c>
      <c r="C89" s="111" t="str">
        <f>Rangs!D88</f>
        <v/>
      </c>
      <c r="D89" s="111" t="str">
        <f>Rangs!E88</f>
        <v/>
      </c>
      <c r="E89" s="111" t="str">
        <f>Rangs!F88</f>
        <v/>
      </c>
      <c r="F89" s="111" t="str">
        <f>Rangs!G88</f>
        <v/>
      </c>
    </row>
    <row r="90" spans="1:6">
      <c r="A90" s="111" t="str">
        <f>Rangs!B89</f>
        <v/>
      </c>
      <c r="B90" s="111" t="str">
        <f>Rangs!C89</f>
        <v/>
      </c>
      <c r="C90" s="111" t="str">
        <f>Rangs!D89</f>
        <v/>
      </c>
      <c r="D90" s="111" t="str">
        <f>Rangs!E89</f>
        <v/>
      </c>
      <c r="E90" s="111" t="str">
        <f>Rangs!F89</f>
        <v/>
      </c>
      <c r="F90" s="111" t="str">
        <f>Rangs!G89</f>
        <v/>
      </c>
    </row>
    <row r="91" spans="1:6">
      <c r="A91" s="111" t="str">
        <f>Rangs!B90</f>
        <v/>
      </c>
      <c r="B91" s="111" t="str">
        <f>Rangs!C90</f>
        <v/>
      </c>
      <c r="C91" s="111" t="str">
        <f>Rangs!D90</f>
        <v/>
      </c>
      <c r="D91" s="111" t="str">
        <f>Rangs!E90</f>
        <v/>
      </c>
      <c r="E91" s="111" t="str">
        <f>Rangs!F90</f>
        <v/>
      </c>
      <c r="F91" s="111" t="str">
        <f>Rangs!G90</f>
        <v/>
      </c>
    </row>
    <row r="92" spans="1:6">
      <c r="A92" s="111" t="str">
        <f>Rangs!B91</f>
        <v/>
      </c>
      <c r="B92" s="111" t="str">
        <f>Rangs!C91</f>
        <v/>
      </c>
      <c r="C92" s="111" t="str">
        <f>Rangs!D91</f>
        <v/>
      </c>
      <c r="D92" s="111" t="str">
        <f>Rangs!E91</f>
        <v/>
      </c>
      <c r="E92" s="111" t="str">
        <f>Rangs!F91</f>
        <v/>
      </c>
      <c r="F92" s="111" t="str">
        <f>Rangs!G91</f>
        <v/>
      </c>
    </row>
    <row r="93" spans="1:6">
      <c r="A93" s="111" t="str">
        <f>Rangs!B92</f>
        <v/>
      </c>
      <c r="B93" s="111" t="str">
        <f>Rangs!C92</f>
        <v/>
      </c>
      <c r="C93" s="111" t="str">
        <f>Rangs!D92</f>
        <v/>
      </c>
      <c r="D93" s="111" t="str">
        <f>Rangs!E92</f>
        <v/>
      </c>
      <c r="E93" s="111" t="str">
        <f>Rangs!F92</f>
        <v/>
      </c>
      <c r="F93" s="111" t="str">
        <f>Rangs!G92</f>
        <v/>
      </c>
    </row>
    <row r="94" spans="1:6">
      <c r="A94" s="111" t="str">
        <f>Rangs!B93</f>
        <v/>
      </c>
      <c r="B94" s="111" t="str">
        <f>Rangs!C93</f>
        <v/>
      </c>
      <c r="C94" s="111" t="str">
        <f>Rangs!D93</f>
        <v/>
      </c>
      <c r="D94" s="111" t="str">
        <f>Rangs!E93</f>
        <v/>
      </c>
      <c r="E94" s="111" t="str">
        <f>Rangs!F93</f>
        <v/>
      </c>
      <c r="F94" s="111" t="str">
        <f>Rangs!G93</f>
        <v/>
      </c>
    </row>
    <row r="95" spans="1:6">
      <c r="A95" s="111" t="str">
        <f>Rangs!B94</f>
        <v/>
      </c>
      <c r="B95" s="111" t="str">
        <f>Rangs!C94</f>
        <v/>
      </c>
      <c r="C95" s="111" t="str">
        <f>Rangs!D94</f>
        <v/>
      </c>
      <c r="D95" s="111" t="str">
        <f>Rangs!E94</f>
        <v/>
      </c>
      <c r="E95" s="111" t="str">
        <f>Rangs!F94</f>
        <v/>
      </c>
      <c r="F95" s="111" t="str">
        <f>Rangs!G94</f>
        <v/>
      </c>
    </row>
    <row r="96" spans="1:6">
      <c r="A96" s="111" t="str">
        <f>Rangs!B95</f>
        <v/>
      </c>
      <c r="B96" s="111" t="str">
        <f>Rangs!C95</f>
        <v/>
      </c>
      <c r="C96" s="111" t="str">
        <f>Rangs!D95</f>
        <v/>
      </c>
      <c r="D96" s="111" t="str">
        <f>Rangs!E95</f>
        <v/>
      </c>
      <c r="E96" s="111" t="str">
        <f>Rangs!F95</f>
        <v/>
      </c>
      <c r="F96" s="111" t="str">
        <f>Rangs!G95</f>
        <v/>
      </c>
    </row>
    <row r="97" spans="1:6">
      <c r="A97" s="111" t="str">
        <f>Rangs!B96</f>
        <v/>
      </c>
      <c r="B97" s="111" t="str">
        <f>Rangs!C96</f>
        <v/>
      </c>
      <c r="C97" s="111" t="str">
        <f>Rangs!D96</f>
        <v/>
      </c>
      <c r="D97" s="111" t="str">
        <f>Rangs!E96</f>
        <v/>
      </c>
      <c r="E97" s="111" t="str">
        <f>Rangs!F96</f>
        <v/>
      </c>
      <c r="F97" s="111" t="str">
        <f>Rangs!G96</f>
        <v/>
      </c>
    </row>
    <row r="98" spans="1:6">
      <c r="A98" s="111" t="str">
        <f>Rangs!B97</f>
        <v/>
      </c>
      <c r="B98" s="111" t="str">
        <f>Rangs!C97</f>
        <v/>
      </c>
      <c r="C98" s="111" t="str">
        <f>Rangs!D97</f>
        <v/>
      </c>
      <c r="D98" s="111" t="str">
        <f>Rangs!E97</f>
        <v/>
      </c>
      <c r="E98" s="111" t="str">
        <f>Rangs!F97</f>
        <v/>
      </c>
      <c r="F98" s="111" t="str">
        <f>Rangs!G97</f>
        <v/>
      </c>
    </row>
    <row r="99" spans="1:6">
      <c r="A99" s="111" t="str">
        <f>Rangs!B98</f>
        <v/>
      </c>
      <c r="B99" s="111" t="str">
        <f>Rangs!C98</f>
        <v/>
      </c>
      <c r="C99" s="111" t="str">
        <f>Rangs!D98</f>
        <v/>
      </c>
      <c r="D99" s="111" t="str">
        <f>Rangs!E98</f>
        <v/>
      </c>
      <c r="E99" s="111" t="str">
        <f>Rangs!F98</f>
        <v/>
      </c>
      <c r="F99" s="111" t="str">
        <f>Rangs!G98</f>
        <v/>
      </c>
    </row>
    <row r="100" spans="1:6">
      <c r="A100" s="111" t="str">
        <f>Rangs!B99</f>
        <v/>
      </c>
      <c r="B100" s="111" t="str">
        <f>Rangs!C99</f>
        <v/>
      </c>
      <c r="C100" s="111" t="str">
        <f>Rangs!D99</f>
        <v/>
      </c>
      <c r="D100" s="111" t="str">
        <f>Rangs!E99</f>
        <v/>
      </c>
      <c r="E100" s="111" t="str">
        <f>Rangs!F99</f>
        <v/>
      </c>
      <c r="F100" s="111" t="str">
        <f>Rangs!G99</f>
        <v/>
      </c>
    </row>
    <row r="101" spans="1:6">
      <c r="A101" s="111" t="str">
        <f>Rangs!B100</f>
        <v/>
      </c>
      <c r="B101" s="111" t="str">
        <f>Rangs!C100</f>
        <v/>
      </c>
      <c r="C101" s="111" t="str">
        <f>Rangs!D100</f>
        <v/>
      </c>
      <c r="D101" s="111" t="str">
        <f>Rangs!E100</f>
        <v/>
      </c>
      <c r="E101" s="111" t="str">
        <f>Rangs!F100</f>
        <v/>
      </c>
      <c r="F101" s="111" t="str">
        <f>Rangs!G100</f>
        <v/>
      </c>
    </row>
    <row r="102" spans="1:6">
      <c r="A102" s="111" t="str">
        <f>Rangs!B101</f>
        <v/>
      </c>
      <c r="B102" s="111" t="str">
        <f>Rangs!C101</f>
        <v/>
      </c>
      <c r="C102" s="111" t="str">
        <f>Rangs!D101</f>
        <v/>
      </c>
      <c r="D102" s="111" t="str">
        <f>Rangs!E101</f>
        <v/>
      </c>
      <c r="E102" s="111" t="str">
        <f>Rangs!F101</f>
        <v/>
      </c>
      <c r="F102" s="111" t="str">
        <f>Rangs!G101</f>
        <v/>
      </c>
    </row>
    <row r="103" spans="1:6">
      <c r="A103" s="111" t="str">
        <f>Rangs!B102</f>
        <v/>
      </c>
      <c r="B103" s="111" t="str">
        <f>Rangs!C102</f>
        <v/>
      </c>
      <c r="C103" s="111" t="str">
        <f>Rangs!D102</f>
        <v/>
      </c>
      <c r="D103" s="111" t="str">
        <f>Rangs!E102</f>
        <v/>
      </c>
      <c r="E103" s="111" t="str">
        <f>Rangs!F102</f>
        <v/>
      </c>
      <c r="F103" s="111" t="str">
        <f>Rangs!G102</f>
        <v/>
      </c>
    </row>
    <row r="104" spans="1:6">
      <c r="A104" s="111" t="str">
        <f>Rangs!B103</f>
        <v/>
      </c>
      <c r="B104" s="111" t="str">
        <f>Rangs!C103</f>
        <v/>
      </c>
      <c r="C104" s="111" t="str">
        <f>Rangs!D103</f>
        <v/>
      </c>
      <c r="D104" s="111" t="str">
        <f>Rangs!E103</f>
        <v/>
      </c>
      <c r="E104" s="111" t="str">
        <f>Rangs!F103</f>
        <v/>
      </c>
      <c r="F104" s="111" t="str">
        <f>Rangs!G103</f>
        <v/>
      </c>
    </row>
    <row r="105" spans="1:6">
      <c r="A105" s="111" t="str">
        <f>Rangs!B104</f>
        <v/>
      </c>
      <c r="B105" s="111" t="str">
        <f>Rangs!C104</f>
        <v/>
      </c>
      <c r="C105" s="111" t="str">
        <f>Rangs!D104</f>
        <v/>
      </c>
      <c r="D105" s="111" t="str">
        <f>Rangs!E104</f>
        <v/>
      </c>
      <c r="E105" s="111" t="str">
        <f>Rangs!F104</f>
        <v/>
      </c>
      <c r="F105" s="111" t="str">
        <f>Rangs!G104</f>
        <v/>
      </c>
    </row>
  </sheetData>
  <sheetProtection sheet="1" objects="1" scenarios="1" formatCells="0"/>
  <mergeCells count="12">
    <mergeCell ref="A1:M1"/>
    <mergeCell ref="G45:M45"/>
    <mergeCell ref="H47:M47"/>
    <mergeCell ref="G19:M19"/>
    <mergeCell ref="H21:M21"/>
    <mergeCell ref="G27:H27"/>
    <mergeCell ref="I27:J27"/>
    <mergeCell ref="G53:H53"/>
    <mergeCell ref="I53:J53"/>
    <mergeCell ref="H48:I48"/>
    <mergeCell ref="J48:K48"/>
    <mergeCell ref="A4:F4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105"/>
  <sheetViews>
    <sheetView workbookViewId="0">
      <selection sqref="A1:N1"/>
    </sheetView>
  </sheetViews>
  <sheetFormatPr baseColWidth="10" defaultRowHeight="15.6"/>
  <cols>
    <col min="1" max="1" width="3.5" style="97" customWidth="1"/>
    <col min="2" max="7" width="3.59765625" style="97" customWidth="1"/>
    <col min="8" max="8" width="11.19921875" style="97" customWidth="1"/>
    <col min="9" max="9" width="7.5" style="97" customWidth="1"/>
    <col min="10" max="10" width="7.09765625" style="97" customWidth="1"/>
    <col min="11" max="11" width="9.19921875" style="97" customWidth="1"/>
    <col min="12" max="12" width="6.5" style="97" customWidth="1"/>
    <col min="13" max="13" width="7.59765625" style="97" customWidth="1"/>
    <col min="14" max="14" width="10.19921875" style="97" customWidth="1"/>
    <col min="15" max="16384" width="11.19921875" style="97"/>
  </cols>
  <sheetData>
    <row r="1" spans="1:14" ht="61.2" customHeight="1">
      <c r="A1" s="253" t="s">
        <v>373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</row>
    <row r="2" spans="1:14">
      <c r="K2" s="107" t="s">
        <v>83</v>
      </c>
      <c r="L2" s="108" t="s">
        <v>139</v>
      </c>
    </row>
    <row r="3" spans="1:14">
      <c r="H3" s="175" t="s">
        <v>113</v>
      </c>
      <c r="I3" s="131">
        <f>COUNT(A6:A105)</f>
        <v>0</v>
      </c>
      <c r="L3" s="108" t="s">
        <v>140</v>
      </c>
    </row>
    <row r="4" spans="1:14">
      <c r="A4" s="261" t="s">
        <v>100</v>
      </c>
      <c r="B4" s="262"/>
      <c r="C4" s="262"/>
      <c r="D4" s="262"/>
      <c r="E4" s="262"/>
      <c r="F4" s="262"/>
      <c r="G4" s="263"/>
      <c r="H4" s="198" t="s">
        <v>84</v>
      </c>
      <c r="I4" s="199">
        <f>COUNT(A6:A105)</f>
        <v>0</v>
      </c>
    </row>
    <row r="5" spans="1:14" ht="16.2" thickBot="1">
      <c r="A5" s="193" t="s">
        <v>141</v>
      </c>
      <c r="B5" s="194" t="s">
        <v>142</v>
      </c>
      <c r="C5" s="195" t="s">
        <v>143</v>
      </c>
      <c r="D5" s="195" t="s">
        <v>144</v>
      </c>
      <c r="E5" s="195" t="s">
        <v>145</v>
      </c>
      <c r="F5" s="195" t="s">
        <v>146</v>
      </c>
      <c r="G5" s="195" t="s">
        <v>147</v>
      </c>
      <c r="H5" s="132" t="s">
        <v>85</v>
      </c>
      <c r="I5" s="188">
        <f>SUM(A6:A105)</f>
        <v>0</v>
      </c>
    </row>
    <row r="6" spans="1:14">
      <c r="A6" s="192" t="str">
        <f>Rangs!B5</f>
        <v/>
      </c>
      <c r="B6" s="192" t="str">
        <f>Rangs!C5</f>
        <v/>
      </c>
      <c r="C6" s="192" t="str">
        <f>Rangs!D5</f>
        <v/>
      </c>
      <c r="D6" s="192" t="str">
        <f>Rangs!E5</f>
        <v/>
      </c>
      <c r="E6" s="192" t="str">
        <f>Rangs!F5</f>
        <v/>
      </c>
      <c r="F6" s="192" t="str">
        <f>Rangs!G5</f>
        <v/>
      </c>
      <c r="G6" s="192" t="str">
        <f>Rangs!H5</f>
        <v/>
      </c>
      <c r="H6" s="198" t="s">
        <v>86</v>
      </c>
      <c r="I6" s="199">
        <f>COUNT(B6:B105)</f>
        <v>0</v>
      </c>
      <c r="K6" s="112"/>
    </row>
    <row r="7" spans="1:14">
      <c r="A7" s="192" t="str">
        <f>Rangs!B6</f>
        <v/>
      </c>
      <c r="B7" s="192" t="str">
        <f>Rangs!C6</f>
        <v/>
      </c>
      <c r="C7" s="192" t="str">
        <f>Rangs!D6</f>
        <v/>
      </c>
      <c r="D7" s="192" t="str">
        <f>Rangs!E6</f>
        <v/>
      </c>
      <c r="E7" s="192" t="str">
        <f>Rangs!F6</f>
        <v/>
      </c>
      <c r="F7" s="192" t="str">
        <f>Rangs!G6</f>
        <v/>
      </c>
      <c r="G7" s="192" t="str">
        <f>Rangs!H6</f>
        <v/>
      </c>
      <c r="H7" s="132" t="s">
        <v>87</v>
      </c>
      <c r="I7" s="188">
        <f>SUM(B6:B105)</f>
        <v>0</v>
      </c>
    </row>
    <row r="8" spans="1:14">
      <c r="A8" s="192" t="str">
        <f>Rangs!B7</f>
        <v/>
      </c>
      <c r="B8" s="192" t="str">
        <f>Rangs!C7</f>
        <v/>
      </c>
      <c r="C8" s="192" t="str">
        <f>Rangs!D7</f>
        <v/>
      </c>
      <c r="D8" s="192" t="str">
        <f>Rangs!E7</f>
        <v/>
      </c>
      <c r="E8" s="192" t="str">
        <f>Rangs!F7</f>
        <v/>
      </c>
      <c r="F8" s="192" t="str">
        <f>Rangs!G7</f>
        <v/>
      </c>
      <c r="G8" s="192" t="str">
        <f>Rangs!H7</f>
        <v/>
      </c>
      <c r="H8" s="198" t="s">
        <v>88</v>
      </c>
      <c r="I8" s="199">
        <f>COUNT(C6:C105)</f>
        <v>0</v>
      </c>
      <c r="K8" s="112"/>
    </row>
    <row r="9" spans="1:14">
      <c r="A9" s="192" t="str">
        <f>Rangs!B8</f>
        <v/>
      </c>
      <c r="B9" s="192" t="str">
        <f>Rangs!C8</f>
        <v/>
      </c>
      <c r="C9" s="192" t="str">
        <f>Rangs!D8</f>
        <v/>
      </c>
      <c r="D9" s="192" t="str">
        <f>Rangs!E8</f>
        <v/>
      </c>
      <c r="E9" s="192" t="str">
        <f>Rangs!F8</f>
        <v/>
      </c>
      <c r="F9" s="192" t="str">
        <f>Rangs!G8</f>
        <v/>
      </c>
      <c r="G9" s="192" t="str">
        <f>Rangs!H8</f>
        <v/>
      </c>
      <c r="H9" s="132" t="s">
        <v>89</v>
      </c>
      <c r="I9" s="188">
        <f>SUM(C6:C105)</f>
        <v>0</v>
      </c>
    </row>
    <row r="10" spans="1:14">
      <c r="A10" s="192" t="str">
        <f>Rangs!B9</f>
        <v/>
      </c>
      <c r="B10" s="192" t="str">
        <f>Rangs!C9</f>
        <v/>
      </c>
      <c r="C10" s="192" t="str">
        <f>Rangs!D9</f>
        <v/>
      </c>
      <c r="D10" s="192" t="str">
        <f>Rangs!E9</f>
        <v/>
      </c>
      <c r="E10" s="192" t="str">
        <f>Rangs!F9</f>
        <v/>
      </c>
      <c r="F10" s="192" t="str">
        <f>Rangs!G9</f>
        <v/>
      </c>
      <c r="G10" s="192" t="str">
        <f>Rangs!H9</f>
        <v/>
      </c>
      <c r="H10" s="198" t="s">
        <v>101</v>
      </c>
      <c r="I10" s="199">
        <f>COUNT(D6:D105)</f>
        <v>0</v>
      </c>
    </row>
    <row r="11" spans="1:14">
      <c r="A11" s="192" t="str">
        <f>Rangs!B10</f>
        <v/>
      </c>
      <c r="B11" s="192" t="str">
        <f>Rangs!C10</f>
        <v/>
      </c>
      <c r="C11" s="192" t="str">
        <f>Rangs!D10</f>
        <v/>
      </c>
      <c r="D11" s="192" t="str">
        <f>Rangs!E10</f>
        <v/>
      </c>
      <c r="E11" s="192" t="str">
        <f>Rangs!F10</f>
        <v/>
      </c>
      <c r="F11" s="192" t="str">
        <f>Rangs!G10</f>
        <v/>
      </c>
      <c r="G11" s="192" t="str">
        <f>Rangs!H10</f>
        <v/>
      </c>
      <c r="H11" s="132" t="s">
        <v>102</v>
      </c>
      <c r="I11" s="188">
        <f>SUM(D6:D105)</f>
        <v>0</v>
      </c>
    </row>
    <row r="12" spans="1:14">
      <c r="A12" s="192" t="str">
        <f>Rangs!B11</f>
        <v/>
      </c>
      <c r="B12" s="192" t="str">
        <f>Rangs!C11</f>
        <v/>
      </c>
      <c r="C12" s="192" t="str">
        <f>Rangs!D11</f>
        <v/>
      </c>
      <c r="D12" s="192" t="str">
        <f>Rangs!E11</f>
        <v/>
      </c>
      <c r="E12" s="192" t="str">
        <f>Rangs!F11</f>
        <v/>
      </c>
      <c r="F12" s="192" t="str">
        <f>Rangs!G11</f>
        <v/>
      </c>
      <c r="G12" s="192" t="str">
        <f>Rangs!H11</f>
        <v/>
      </c>
      <c r="H12" s="198" t="s">
        <v>104</v>
      </c>
      <c r="I12" s="199">
        <f>COUNT(E6:E105)</f>
        <v>0</v>
      </c>
    </row>
    <row r="13" spans="1:14">
      <c r="A13" s="192" t="str">
        <f>Rangs!B12</f>
        <v/>
      </c>
      <c r="B13" s="192" t="str">
        <f>Rangs!C12</f>
        <v/>
      </c>
      <c r="C13" s="192" t="str">
        <f>Rangs!D12</f>
        <v/>
      </c>
      <c r="D13" s="192" t="str">
        <f>Rangs!E12</f>
        <v/>
      </c>
      <c r="E13" s="192" t="str">
        <f>Rangs!F12</f>
        <v/>
      </c>
      <c r="F13" s="192" t="str">
        <f>Rangs!G12</f>
        <v/>
      </c>
      <c r="G13" s="192" t="str">
        <f>Rangs!H12</f>
        <v/>
      </c>
      <c r="H13" s="132" t="s">
        <v>105</v>
      </c>
      <c r="I13" s="188">
        <f>SUM(E6:E105)</f>
        <v>0</v>
      </c>
    </row>
    <row r="14" spans="1:14">
      <c r="A14" s="192" t="str">
        <f>Rangs!B13</f>
        <v/>
      </c>
      <c r="B14" s="192" t="str">
        <f>Rangs!C13</f>
        <v/>
      </c>
      <c r="C14" s="192" t="str">
        <f>Rangs!D13</f>
        <v/>
      </c>
      <c r="D14" s="192" t="str">
        <f>Rangs!E13</f>
        <v/>
      </c>
      <c r="E14" s="192" t="str">
        <f>Rangs!F13</f>
        <v/>
      </c>
      <c r="F14" s="192" t="str">
        <f>Rangs!G13</f>
        <v/>
      </c>
      <c r="G14" s="192" t="str">
        <f>Rangs!H13</f>
        <v/>
      </c>
      <c r="H14" s="198" t="s">
        <v>106</v>
      </c>
      <c r="I14" s="199">
        <f>COUNT(F6:F105)</f>
        <v>0</v>
      </c>
    </row>
    <row r="15" spans="1:14">
      <c r="A15" s="192" t="str">
        <f>Rangs!B14</f>
        <v/>
      </c>
      <c r="B15" s="192" t="str">
        <f>Rangs!C14</f>
        <v/>
      </c>
      <c r="C15" s="192" t="str">
        <f>Rangs!D14</f>
        <v/>
      </c>
      <c r="D15" s="192" t="str">
        <f>Rangs!E14</f>
        <v/>
      </c>
      <c r="E15" s="192" t="str">
        <f>Rangs!F14</f>
        <v/>
      </c>
      <c r="F15" s="192" t="str">
        <f>Rangs!G14</f>
        <v/>
      </c>
      <c r="G15" s="192" t="str">
        <f>Rangs!H14</f>
        <v/>
      </c>
      <c r="H15" s="132" t="s">
        <v>107</v>
      </c>
      <c r="I15" s="188">
        <f>SUM(F6:F105)</f>
        <v>0</v>
      </c>
    </row>
    <row r="16" spans="1:14">
      <c r="A16" s="192" t="str">
        <f>Rangs!B15</f>
        <v/>
      </c>
      <c r="B16" s="192" t="str">
        <f>Rangs!C15</f>
        <v/>
      </c>
      <c r="C16" s="192" t="str">
        <f>Rangs!D15</f>
        <v/>
      </c>
      <c r="D16" s="192" t="str">
        <f>Rangs!E15</f>
        <v/>
      </c>
      <c r="E16" s="192" t="str">
        <f>Rangs!F15</f>
        <v/>
      </c>
      <c r="F16" s="192" t="str">
        <f>Rangs!G15</f>
        <v/>
      </c>
      <c r="G16" s="192" t="str">
        <f>Rangs!H15</f>
        <v/>
      </c>
      <c r="H16" s="198" t="s">
        <v>108</v>
      </c>
      <c r="I16" s="199">
        <f>COUNT(G6:G105)</f>
        <v>0</v>
      </c>
      <c r="K16" s="113" t="str">
        <f>IF(COUNT(données!B7:P7)=7," ","ATTENTION,vous n'êtes pas dans la bonne feuille")</f>
        <v>ATTENTION,vous n'êtes pas dans la bonne feuille</v>
      </c>
    </row>
    <row r="17" spans="1:14">
      <c r="A17" s="192" t="str">
        <f>Rangs!B16</f>
        <v/>
      </c>
      <c r="B17" s="192" t="str">
        <f>Rangs!C16</f>
        <v/>
      </c>
      <c r="C17" s="192" t="str">
        <f>Rangs!D16</f>
        <v/>
      </c>
      <c r="D17" s="192" t="str">
        <f>Rangs!E16</f>
        <v/>
      </c>
      <c r="E17" s="192" t="str">
        <f>Rangs!F16</f>
        <v/>
      </c>
      <c r="F17" s="192" t="str">
        <f>Rangs!G16</f>
        <v/>
      </c>
      <c r="G17" s="192" t="str">
        <f>Rangs!H16</f>
        <v/>
      </c>
      <c r="H17" s="132" t="s">
        <v>109</v>
      </c>
      <c r="I17" s="188">
        <f>SUM(G6:G105)</f>
        <v>0</v>
      </c>
    </row>
    <row r="18" spans="1:14">
      <c r="A18" s="192" t="str">
        <f>Rangs!B17</f>
        <v/>
      </c>
      <c r="B18" s="192" t="str">
        <f>Rangs!C17</f>
        <v/>
      </c>
      <c r="C18" s="192" t="str">
        <f>Rangs!D17</f>
        <v/>
      </c>
      <c r="D18" s="192" t="str">
        <f>Rangs!E17</f>
        <v/>
      </c>
      <c r="E18" s="192" t="str">
        <f>Rangs!F17</f>
        <v/>
      </c>
      <c r="F18" s="192" t="str">
        <f>Rangs!G17</f>
        <v/>
      </c>
      <c r="G18" s="192" t="str">
        <f>Rangs!H17</f>
        <v/>
      </c>
    </row>
    <row r="19" spans="1:14">
      <c r="A19" s="192" t="str">
        <f>Rangs!B18</f>
        <v/>
      </c>
      <c r="B19" s="192" t="str">
        <f>Rangs!C18</f>
        <v/>
      </c>
      <c r="C19" s="192" t="str">
        <f>Rangs!D18</f>
        <v/>
      </c>
      <c r="D19" s="192" t="str">
        <f>Rangs!E18</f>
        <v/>
      </c>
      <c r="E19" s="192" t="str">
        <f>Rangs!F18</f>
        <v/>
      </c>
      <c r="F19" s="192" t="str">
        <f>Rangs!G18</f>
        <v/>
      </c>
      <c r="G19" s="192" t="str">
        <f>Rangs!H18</f>
        <v/>
      </c>
    </row>
    <row r="20" spans="1:14" ht="16.2" thickBot="1">
      <c r="A20" s="192" t="str">
        <f>Rangs!B19</f>
        <v/>
      </c>
      <c r="B20" s="192" t="str">
        <f>Rangs!C19</f>
        <v/>
      </c>
      <c r="C20" s="192" t="str">
        <f>Rangs!D19</f>
        <v/>
      </c>
      <c r="D20" s="192" t="str">
        <f>Rangs!E19</f>
        <v/>
      </c>
      <c r="E20" s="192" t="str">
        <f>Rangs!F19</f>
        <v/>
      </c>
      <c r="F20" s="192" t="str">
        <f>Rangs!G19</f>
        <v/>
      </c>
      <c r="G20" s="192" t="str">
        <f>Rangs!H19</f>
        <v/>
      </c>
      <c r="H20" s="114"/>
      <c r="I20" s="115"/>
      <c r="J20" s="115"/>
      <c r="K20" s="115"/>
      <c r="L20" s="115"/>
      <c r="M20" s="115"/>
      <c r="N20" s="115"/>
    </row>
    <row r="21" spans="1:14" ht="53.25" customHeight="1">
      <c r="A21" s="192" t="str">
        <f>Rangs!B20</f>
        <v/>
      </c>
      <c r="B21" s="192" t="str">
        <f>Rangs!C20</f>
        <v/>
      </c>
      <c r="C21" s="192" t="str">
        <f>Rangs!D20</f>
        <v/>
      </c>
      <c r="D21" s="192" t="str">
        <f>Rangs!E20</f>
        <v/>
      </c>
      <c r="E21" s="192" t="str">
        <f>Rangs!F20</f>
        <v/>
      </c>
      <c r="F21" s="192" t="str">
        <f>Rangs!G20</f>
        <v/>
      </c>
      <c r="G21" s="200" t="str">
        <f>Rangs!H20</f>
        <v/>
      </c>
      <c r="H21" s="257" t="s">
        <v>374</v>
      </c>
      <c r="I21" s="268"/>
      <c r="J21" s="268"/>
      <c r="K21" s="268"/>
      <c r="L21" s="268"/>
      <c r="M21" s="268"/>
      <c r="N21" s="269"/>
    </row>
    <row r="22" spans="1:14">
      <c r="A22" s="192" t="str">
        <f>Rangs!B21</f>
        <v/>
      </c>
      <c r="B22" s="192" t="str">
        <f>Rangs!C21</f>
        <v/>
      </c>
      <c r="C22" s="192" t="str">
        <f>Rangs!D21</f>
        <v/>
      </c>
      <c r="D22" s="192" t="str">
        <f>Rangs!E21</f>
        <v/>
      </c>
      <c r="E22" s="192" t="str">
        <f>Rangs!F21</f>
        <v/>
      </c>
      <c r="F22" s="192" t="str">
        <f>Rangs!G21</f>
        <v/>
      </c>
      <c r="G22" s="200" t="str">
        <f>Rangs!H21</f>
        <v/>
      </c>
      <c r="H22" s="143"/>
      <c r="I22" s="122"/>
      <c r="J22" s="122"/>
      <c r="K22" s="122"/>
      <c r="L22" s="122"/>
      <c r="M22" s="122"/>
      <c r="N22" s="144"/>
    </row>
    <row r="23" spans="1:14">
      <c r="A23" s="192" t="str">
        <f>Rangs!B22</f>
        <v/>
      </c>
      <c r="B23" s="192" t="str">
        <f>Rangs!C22</f>
        <v/>
      </c>
      <c r="C23" s="192" t="str">
        <f>Rangs!D22</f>
        <v/>
      </c>
      <c r="D23" s="192" t="str">
        <f>Rangs!E22</f>
        <v/>
      </c>
      <c r="E23" s="192" t="str">
        <f>Rangs!F22</f>
        <v/>
      </c>
      <c r="F23" s="192" t="str">
        <f>Rangs!G22</f>
        <v/>
      </c>
      <c r="G23" s="200" t="str">
        <f>Rangs!H22</f>
        <v/>
      </c>
      <c r="H23" s="143"/>
      <c r="I23" s="275" t="s">
        <v>77</v>
      </c>
      <c r="J23" s="277"/>
      <c r="K23" s="277"/>
      <c r="L23" s="277"/>
      <c r="M23" s="277"/>
      <c r="N23" s="278"/>
    </row>
    <row r="24" spans="1:14">
      <c r="A24" s="192" t="str">
        <f>Rangs!B23</f>
        <v/>
      </c>
      <c r="B24" s="192" t="str">
        <f>Rangs!C23</f>
        <v/>
      </c>
      <c r="C24" s="192" t="str">
        <f>Rangs!D23</f>
        <v/>
      </c>
      <c r="D24" s="192" t="str">
        <f>Rangs!E23</f>
        <v/>
      </c>
      <c r="E24" s="192" t="str">
        <f>Rangs!F23</f>
        <v/>
      </c>
      <c r="F24" s="192" t="str">
        <f>Rangs!G23</f>
        <v/>
      </c>
      <c r="G24" s="200" t="str">
        <f>Rangs!H23</f>
        <v/>
      </c>
      <c r="H24" s="145" t="s">
        <v>78</v>
      </c>
      <c r="I24" s="116">
        <v>0.3</v>
      </c>
      <c r="J24" s="116">
        <v>0.25</v>
      </c>
      <c r="K24" s="116">
        <v>0.2</v>
      </c>
      <c r="L24" s="116">
        <v>0.15</v>
      </c>
      <c r="M24" s="116">
        <v>0.1</v>
      </c>
      <c r="N24" s="146">
        <v>0.05</v>
      </c>
    </row>
    <row r="25" spans="1:14">
      <c r="A25" s="192" t="str">
        <f>Rangs!B24</f>
        <v/>
      </c>
      <c r="B25" s="192" t="str">
        <f>Rangs!C24</f>
        <v/>
      </c>
      <c r="C25" s="192" t="str">
        <f>Rangs!D24</f>
        <v/>
      </c>
      <c r="D25" s="192" t="str">
        <f>Rangs!E24</f>
        <v/>
      </c>
      <c r="E25" s="192" t="str">
        <f>Rangs!F24</f>
        <v/>
      </c>
      <c r="F25" s="192" t="str">
        <f>Rangs!G24</f>
        <v/>
      </c>
      <c r="G25" s="200" t="str">
        <f>Rangs!H24</f>
        <v/>
      </c>
      <c r="H25" s="145" t="s">
        <v>80</v>
      </c>
      <c r="I25" s="116">
        <v>0.15</v>
      </c>
      <c r="J25" s="116">
        <v>0.125</v>
      </c>
      <c r="K25" s="116">
        <v>0.1</v>
      </c>
      <c r="L25" s="116">
        <v>7.4999999999999997E-2</v>
      </c>
      <c r="M25" s="116">
        <v>0.05</v>
      </c>
      <c r="N25" s="146">
        <v>2.5000000000000001E-2</v>
      </c>
    </row>
    <row r="26" spans="1:14" ht="16.2" thickBot="1">
      <c r="A26" s="192" t="str">
        <f>Rangs!B25</f>
        <v/>
      </c>
      <c r="B26" s="192" t="str">
        <f>Rangs!C25</f>
        <v/>
      </c>
      <c r="C26" s="192" t="str">
        <f>Rangs!D25</f>
        <v/>
      </c>
      <c r="D26" s="192" t="str">
        <f>Rangs!E25</f>
        <v/>
      </c>
      <c r="E26" s="192" t="str">
        <f>Rangs!F25</f>
        <v/>
      </c>
      <c r="F26" s="192" t="str">
        <f>Rangs!G25</f>
        <v/>
      </c>
      <c r="G26" s="200" t="str">
        <f>Rangs!H25</f>
        <v/>
      </c>
      <c r="H26" s="147" t="s">
        <v>90</v>
      </c>
      <c r="I26" s="117">
        <v>3</v>
      </c>
      <c r="J26" s="118">
        <v>4</v>
      </c>
      <c r="K26" s="118">
        <v>5</v>
      </c>
      <c r="L26" s="118">
        <v>6</v>
      </c>
      <c r="M26" s="118">
        <v>7</v>
      </c>
      <c r="N26" s="148">
        <v>8</v>
      </c>
    </row>
    <row r="27" spans="1:14" ht="16.2" thickBot="1">
      <c r="A27" s="192" t="str">
        <f>Rangs!B26</f>
        <v/>
      </c>
      <c r="B27" s="192" t="str">
        <f>Rangs!C26</f>
        <v/>
      </c>
      <c r="C27" s="192" t="str">
        <f>Rangs!D26</f>
        <v/>
      </c>
      <c r="D27" s="192" t="str">
        <f>Rangs!E26</f>
        <v/>
      </c>
      <c r="E27" s="192" t="str">
        <f>Rangs!F26</f>
        <v/>
      </c>
      <c r="F27" s="192" t="str">
        <f>Rangs!G26</f>
        <v/>
      </c>
      <c r="G27" s="200" t="str">
        <f>Rangs!H26</f>
        <v/>
      </c>
      <c r="H27" s="179" t="s">
        <v>91</v>
      </c>
      <c r="I27" s="134">
        <v>7</v>
      </c>
      <c r="J27" s="122"/>
      <c r="K27" s="122"/>
      <c r="L27" s="122"/>
      <c r="M27" s="122"/>
      <c r="N27" s="144"/>
    </row>
    <row r="28" spans="1:14">
      <c r="A28" s="192" t="str">
        <f>Rangs!B27</f>
        <v/>
      </c>
      <c r="B28" s="192" t="str">
        <f>Rangs!C27</f>
        <v/>
      </c>
      <c r="C28" s="192" t="str">
        <f>Rangs!D27</f>
        <v/>
      </c>
      <c r="D28" s="192" t="str">
        <f>Rangs!E27</f>
        <v/>
      </c>
      <c r="E28" s="192" t="str">
        <f>Rangs!F27</f>
        <v/>
      </c>
      <c r="F28" s="192" t="str">
        <f>Rangs!G27</f>
        <v/>
      </c>
      <c r="G28" s="200" t="str">
        <f>Rangs!H27</f>
        <v/>
      </c>
      <c r="H28" s="143"/>
      <c r="I28" s="122"/>
      <c r="J28" s="161" t="s">
        <v>92</v>
      </c>
      <c r="K28" s="162">
        <f>VLOOKUP(21,_TZ2,I27,FALSE)</f>
        <v>2.823</v>
      </c>
      <c r="L28" s="122"/>
      <c r="M28" s="122"/>
      <c r="N28" s="144"/>
    </row>
    <row r="29" spans="1:14">
      <c r="A29" s="192" t="str">
        <f>Rangs!B28</f>
        <v/>
      </c>
      <c r="B29" s="192" t="str">
        <f>Rangs!C28</f>
        <v/>
      </c>
      <c r="C29" s="192" t="str">
        <f>Rangs!D28</f>
        <v/>
      </c>
      <c r="D29" s="192" t="str">
        <f>Rangs!E28</f>
        <v/>
      </c>
      <c r="E29" s="192" t="str">
        <f>Rangs!F28</f>
        <v/>
      </c>
      <c r="F29" s="192" t="str">
        <f>Rangs!G28</f>
        <v/>
      </c>
      <c r="G29" s="200" t="str">
        <f>Rangs!H28</f>
        <v/>
      </c>
      <c r="H29" s="247" t="s">
        <v>93</v>
      </c>
      <c r="I29" s="248"/>
      <c r="J29" s="249" t="s">
        <v>94</v>
      </c>
      <c r="K29" s="248"/>
      <c r="L29" s="135"/>
      <c r="M29" s="136"/>
      <c r="N29" s="151"/>
    </row>
    <row r="30" spans="1:14">
      <c r="A30" s="192" t="str">
        <f>Rangs!B29</f>
        <v/>
      </c>
      <c r="B30" s="192" t="str">
        <f>Rangs!C29</f>
        <v/>
      </c>
      <c r="C30" s="192" t="str">
        <f>Rangs!D29</f>
        <v/>
      </c>
      <c r="D30" s="192" t="str">
        <f>Rangs!E29</f>
        <v/>
      </c>
      <c r="E30" s="192" t="str">
        <f>Rangs!F29</f>
        <v/>
      </c>
      <c r="F30" s="192" t="str">
        <f>Rangs!G29</f>
        <v/>
      </c>
      <c r="G30" s="200" t="str">
        <f>Rangs!H29</f>
        <v/>
      </c>
      <c r="H30" s="152" t="s">
        <v>161</v>
      </c>
      <c r="I30" s="137">
        <f>ABS(I5-I7)</f>
        <v>0</v>
      </c>
      <c r="J30" s="138" t="s">
        <v>95</v>
      </c>
      <c r="K30" s="137">
        <f>$K$28*SQRT((($I$3*7*(7+1))/(6)))</f>
        <v>0</v>
      </c>
      <c r="L30" s="140" t="s">
        <v>96</v>
      </c>
      <c r="M30" s="141"/>
      <c r="N30" s="153"/>
    </row>
    <row r="31" spans="1:14">
      <c r="A31" s="192" t="str">
        <f>Rangs!B30</f>
        <v/>
      </c>
      <c r="B31" s="192" t="str">
        <f>Rangs!C30</f>
        <v/>
      </c>
      <c r="C31" s="192" t="str">
        <f>Rangs!D30</f>
        <v/>
      </c>
      <c r="D31" s="192" t="str">
        <f>Rangs!E30</f>
        <v/>
      </c>
      <c r="E31" s="192" t="str">
        <f>Rangs!F30</f>
        <v/>
      </c>
      <c r="F31" s="192" t="str">
        <f>Rangs!G30</f>
        <v/>
      </c>
      <c r="G31" s="200" t="str">
        <f>Rangs!H30</f>
        <v/>
      </c>
      <c r="H31" s="152" t="s">
        <v>162</v>
      </c>
      <c r="I31" s="137">
        <f>ABS(I5-I9)</f>
        <v>0</v>
      </c>
      <c r="J31" s="138" t="s">
        <v>95</v>
      </c>
      <c r="K31" s="137">
        <f t="shared" ref="K31:K50" si="0">$K$28*SQRT((($I$3*7*(7+1))/(6)))</f>
        <v>0</v>
      </c>
      <c r="L31" s="140" t="s">
        <v>135</v>
      </c>
      <c r="M31" s="141"/>
      <c r="N31" s="153"/>
    </row>
    <row r="32" spans="1:14">
      <c r="A32" s="192" t="str">
        <f>Rangs!B31</f>
        <v/>
      </c>
      <c r="B32" s="192" t="str">
        <f>Rangs!C31</f>
        <v/>
      </c>
      <c r="C32" s="192" t="str">
        <f>Rangs!D31</f>
        <v/>
      </c>
      <c r="D32" s="192" t="str">
        <f>Rangs!E31</f>
        <v/>
      </c>
      <c r="E32" s="192" t="str">
        <f>Rangs!F31</f>
        <v/>
      </c>
      <c r="F32" s="192" t="str">
        <f>Rangs!G31</f>
        <v/>
      </c>
      <c r="G32" s="200" t="str">
        <f>Rangs!H31</f>
        <v/>
      </c>
      <c r="H32" s="152" t="s">
        <v>166</v>
      </c>
      <c r="I32" s="137">
        <f>ABS(I5-I11)</f>
        <v>0</v>
      </c>
      <c r="J32" s="138" t="s">
        <v>95</v>
      </c>
      <c r="K32" s="137">
        <f t="shared" si="0"/>
        <v>0</v>
      </c>
      <c r="L32" s="140" t="s">
        <v>103</v>
      </c>
      <c r="M32" s="141"/>
      <c r="N32" s="153"/>
    </row>
    <row r="33" spans="1:14">
      <c r="A33" s="192" t="str">
        <f>Rangs!B32</f>
        <v/>
      </c>
      <c r="B33" s="192" t="str">
        <f>Rangs!C32</f>
        <v/>
      </c>
      <c r="C33" s="192" t="str">
        <f>Rangs!D32</f>
        <v/>
      </c>
      <c r="D33" s="192" t="str">
        <f>Rangs!E32</f>
        <v/>
      </c>
      <c r="E33" s="192" t="str">
        <f>Rangs!F32</f>
        <v/>
      </c>
      <c r="F33" s="192" t="str">
        <f>Rangs!G32</f>
        <v/>
      </c>
      <c r="G33" s="200" t="str">
        <f>Rangs!H32</f>
        <v/>
      </c>
      <c r="H33" s="152" t="s">
        <v>170</v>
      </c>
      <c r="I33" s="137">
        <f>ABS(I5-I13)</f>
        <v>0</v>
      </c>
      <c r="J33" s="138" t="s">
        <v>95</v>
      </c>
      <c r="K33" s="137">
        <f t="shared" si="0"/>
        <v>0</v>
      </c>
      <c r="L33" s="140"/>
      <c r="M33" s="141"/>
      <c r="N33" s="153"/>
    </row>
    <row r="34" spans="1:14">
      <c r="A34" s="192" t="str">
        <f>Rangs!B33</f>
        <v/>
      </c>
      <c r="B34" s="192" t="str">
        <f>Rangs!C33</f>
        <v/>
      </c>
      <c r="C34" s="192" t="str">
        <f>Rangs!D33</f>
        <v/>
      </c>
      <c r="D34" s="192" t="str">
        <f>Rangs!E33</f>
        <v/>
      </c>
      <c r="E34" s="192" t="str">
        <f>Rangs!F33</f>
        <v/>
      </c>
      <c r="F34" s="192" t="str">
        <f>Rangs!G33</f>
        <v/>
      </c>
      <c r="G34" s="200" t="str">
        <f>Rangs!H33</f>
        <v/>
      </c>
      <c r="H34" s="152" t="s">
        <v>175</v>
      </c>
      <c r="I34" s="137">
        <f>ABS(I5-I15)</f>
        <v>0</v>
      </c>
      <c r="J34" s="138" t="s">
        <v>95</v>
      </c>
      <c r="K34" s="137">
        <f t="shared" si="0"/>
        <v>0</v>
      </c>
      <c r="L34" s="140"/>
      <c r="M34" s="141"/>
      <c r="N34" s="153"/>
    </row>
    <row r="35" spans="1:14">
      <c r="A35" s="192" t="str">
        <f>Rangs!B34</f>
        <v/>
      </c>
      <c r="B35" s="192" t="str">
        <f>Rangs!C34</f>
        <v/>
      </c>
      <c r="C35" s="192" t="str">
        <f>Rangs!D34</f>
        <v/>
      </c>
      <c r="D35" s="192" t="str">
        <f>Rangs!E34</f>
        <v/>
      </c>
      <c r="E35" s="192" t="str">
        <f>Rangs!F34</f>
        <v/>
      </c>
      <c r="F35" s="192" t="str">
        <f>Rangs!G34</f>
        <v/>
      </c>
      <c r="G35" s="200" t="str">
        <f>Rangs!H34</f>
        <v/>
      </c>
      <c r="H35" s="152" t="s">
        <v>181</v>
      </c>
      <c r="I35" s="137">
        <f>ABS(I5-I17)</f>
        <v>0</v>
      </c>
      <c r="J35" s="138" t="s">
        <v>95</v>
      </c>
      <c r="K35" s="137">
        <f t="shared" si="0"/>
        <v>0</v>
      </c>
      <c r="L35" s="140"/>
      <c r="M35" s="141"/>
      <c r="N35" s="153"/>
    </row>
    <row r="36" spans="1:14">
      <c r="A36" s="192" t="str">
        <f>Rangs!B35</f>
        <v/>
      </c>
      <c r="B36" s="192" t="str">
        <f>Rangs!C35</f>
        <v/>
      </c>
      <c r="C36" s="192" t="str">
        <f>Rangs!D35</f>
        <v/>
      </c>
      <c r="D36" s="192" t="str">
        <f>Rangs!E35</f>
        <v/>
      </c>
      <c r="E36" s="192" t="str">
        <f>Rangs!F35</f>
        <v/>
      </c>
      <c r="F36" s="192" t="str">
        <f>Rangs!G35</f>
        <v/>
      </c>
      <c r="G36" s="200" t="str">
        <f>Rangs!H35</f>
        <v/>
      </c>
      <c r="H36" s="152" t="s">
        <v>163</v>
      </c>
      <c r="I36" s="137">
        <f>ABS(I7-I9)</f>
        <v>0</v>
      </c>
      <c r="J36" s="138" t="s">
        <v>95</v>
      </c>
      <c r="K36" s="137">
        <f t="shared" si="0"/>
        <v>0</v>
      </c>
      <c r="L36" s="177"/>
      <c r="M36" s="141"/>
      <c r="N36" s="153"/>
    </row>
    <row r="37" spans="1:14">
      <c r="A37" s="192" t="str">
        <f>Rangs!B36</f>
        <v/>
      </c>
      <c r="B37" s="192" t="str">
        <f>Rangs!C36</f>
        <v/>
      </c>
      <c r="C37" s="192" t="str">
        <f>Rangs!D36</f>
        <v/>
      </c>
      <c r="D37" s="192" t="str">
        <f>Rangs!E36</f>
        <v/>
      </c>
      <c r="E37" s="192" t="str">
        <f>Rangs!F36</f>
        <v/>
      </c>
      <c r="F37" s="192" t="str">
        <f>Rangs!G36</f>
        <v/>
      </c>
      <c r="G37" s="200" t="str">
        <f>Rangs!H36</f>
        <v/>
      </c>
      <c r="H37" s="152" t="s">
        <v>167</v>
      </c>
      <c r="I37" s="137">
        <f>ABS(I7-I11)</f>
        <v>0</v>
      </c>
      <c r="J37" s="138" t="s">
        <v>95</v>
      </c>
      <c r="K37" s="137">
        <f t="shared" si="0"/>
        <v>0</v>
      </c>
      <c r="L37" s="177"/>
      <c r="M37" s="141"/>
      <c r="N37" s="153"/>
    </row>
    <row r="38" spans="1:14">
      <c r="A38" s="192" t="str">
        <f>Rangs!B37</f>
        <v/>
      </c>
      <c r="B38" s="192" t="str">
        <f>Rangs!C37</f>
        <v/>
      </c>
      <c r="C38" s="192" t="str">
        <f>Rangs!D37</f>
        <v/>
      </c>
      <c r="D38" s="192" t="str">
        <f>Rangs!E37</f>
        <v/>
      </c>
      <c r="E38" s="192" t="str">
        <f>Rangs!F37</f>
        <v/>
      </c>
      <c r="F38" s="192" t="str">
        <f>Rangs!G37</f>
        <v/>
      </c>
      <c r="G38" s="200" t="str">
        <f>Rangs!H37</f>
        <v/>
      </c>
      <c r="H38" s="152" t="s">
        <v>171</v>
      </c>
      <c r="I38" s="137">
        <f>ABS(I7-I13)</f>
        <v>0</v>
      </c>
      <c r="J38" s="138" t="s">
        <v>95</v>
      </c>
      <c r="K38" s="137">
        <f t="shared" si="0"/>
        <v>0</v>
      </c>
      <c r="L38" s="177"/>
      <c r="M38" s="141"/>
      <c r="N38" s="153"/>
    </row>
    <row r="39" spans="1:14">
      <c r="A39" s="192" t="str">
        <f>Rangs!B38</f>
        <v/>
      </c>
      <c r="B39" s="192" t="str">
        <f>Rangs!C38</f>
        <v/>
      </c>
      <c r="C39" s="192" t="str">
        <f>Rangs!D38</f>
        <v/>
      </c>
      <c r="D39" s="192" t="str">
        <f>Rangs!E38</f>
        <v/>
      </c>
      <c r="E39" s="192" t="str">
        <f>Rangs!F38</f>
        <v/>
      </c>
      <c r="F39" s="192" t="str">
        <f>Rangs!G38</f>
        <v/>
      </c>
      <c r="G39" s="200" t="str">
        <f>Rangs!H38</f>
        <v/>
      </c>
      <c r="H39" s="152" t="s">
        <v>176</v>
      </c>
      <c r="I39" s="137">
        <f>ABS(I7-I15)</f>
        <v>0</v>
      </c>
      <c r="J39" s="138" t="s">
        <v>95</v>
      </c>
      <c r="K39" s="137">
        <f t="shared" si="0"/>
        <v>0</v>
      </c>
      <c r="L39" s="177"/>
      <c r="M39" s="141"/>
      <c r="N39" s="153"/>
    </row>
    <row r="40" spans="1:14">
      <c r="A40" s="192" t="str">
        <f>Rangs!B39</f>
        <v/>
      </c>
      <c r="B40" s="192" t="str">
        <f>Rangs!C39</f>
        <v/>
      </c>
      <c r="C40" s="192" t="str">
        <f>Rangs!D39</f>
        <v/>
      </c>
      <c r="D40" s="192" t="str">
        <f>Rangs!E39</f>
        <v/>
      </c>
      <c r="E40" s="192" t="str">
        <f>Rangs!F39</f>
        <v/>
      </c>
      <c r="F40" s="192" t="str">
        <f>Rangs!G39</f>
        <v/>
      </c>
      <c r="G40" s="200" t="str">
        <f>Rangs!H39</f>
        <v/>
      </c>
      <c r="H40" s="152" t="s">
        <v>182</v>
      </c>
      <c r="I40" s="137">
        <f>ABS(I7-I17)</f>
        <v>0</v>
      </c>
      <c r="J40" s="138" t="s">
        <v>95</v>
      </c>
      <c r="K40" s="137">
        <f t="shared" si="0"/>
        <v>0</v>
      </c>
      <c r="L40" s="177"/>
      <c r="M40" s="141"/>
      <c r="N40" s="153"/>
    </row>
    <row r="41" spans="1:14">
      <c r="A41" s="192" t="str">
        <f>Rangs!B40</f>
        <v/>
      </c>
      <c r="B41" s="192" t="str">
        <f>Rangs!C40</f>
        <v/>
      </c>
      <c r="C41" s="192" t="str">
        <f>Rangs!D40</f>
        <v/>
      </c>
      <c r="D41" s="192" t="str">
        <f>Rangs!E40</f>
        <v/>
      </c>
      <c r="E41" s="192" t="str">
        <f>Rangs!F40</f>
        <v/>
      </c>
      <c r="F41" s="192" t="str">
        <f>Rangs!G40</f>
        <v/>
      </c>
      <c r="G41" s="200" t="str">
        <f>Rangs!H40</f>
        <v/>
      </c>
      <c r="H41" s="152" t="s">
        <v>168</v>
      </c>
      <c r="I41" s="137">
        <f>ABS(I9-I11)</f>
        <v>0</v>
      </c>
      <c r="J41" s="138" t="s">
        <v>95</v>
      </c>
      <c r="K41" s="137">
        <f t="shared" si="0"/>
        <v>0</v>
      </c>
      <c r="L41" s="140"/>
      <c r="M41" s="141"/>
      <c r="N41" s="153"/>
    </row>
    <row r="42" spans="1:14">
      <c r="A42" s="192" t="str">
        <f>Rangs!B41</f>
        <v/>
      </c>
      <c r="B42" s="192" t="str">
        <f>Rangs!C41</f>
        <v/>
      </c>
      <c r="C42" s="192" t="str">
        <f>Rangs!D41</f>
        <v/>
      </c>
      <c r="D42" s="192" t="str">
        <f>Rangs!E41</f>
        <v/>
      </c>
      <c r="E42" s="192" t="str">
        <f>Rangs!F41</f>
        <v/>
      </c>
      <c r="F42" s="192" t="str">
        <f>Rangs!G41</f>
        <v/>
      </c>
      <c r="G42" s="200" t="str">
        <f>Rangs!H41</f>
        <v/>
      </c>
      <c r="H42" s="152" t="s">
        <v>172</v>
      </c>
      <c r="I42" s="137">
        <f>ABS(I9-I13)</f>
        <v>0</v>
      </c>
      <c r="J42" s="138" t="s">
        <v>95</v>
      </c>
      <c r="K42" s="137">
        <f t="shared" si="0"/>
        <v>0</v>
      </c>
      <c r="L42" s="140"/>
      <c r="M42" s="141"/>
      <c r="N42" s="153"/>
    </row>
    <row r="43" spans="1:14">
      <c r="A43" s="192" t="str">
        <f>Rangs!B42</f>
        <v/>
      </c>
      <c r="B43" s="192" t="str">
        <f>Rangs!C42</f>
        <v/>
      </c>
      <c r="C43" s="192" t="str">
        <f>Rangs!D42</f>
        <v/>
      </c>
      <c r="D43" s="192" t="str">
        <f>Rangs!E42</f>
        <v/>
      </c>
      <c r="E43" s="192" t="str">
        <f>Rangs!F42</f>
        <v/>
      </c>
      <c r="F43" s="192" t="str">
        <f>Rangs!G42</f>
        <v/>
      </c>
      <c r="G43" s="200" t="str">
        <f>Rangs!H42</f>
        <v/>
      </c>
      <c r="H43" s="152" t="s">
        <v>177</v>
      </c>
      <c r="I43" s="137">
        <f>ABS(I9-I15)</f>
        <v>0</v>
      </c>
      <c r="J43" s="138" t="s">
        <v>95</v>
      </c>
      <c r="K43" s="137">
        <f t="shared" si="0"/>
        <v>0</v>
      </c>
      <c r="L43" s="140"/>
      <c r="M43" s="141"/>
      <c r="N43" s="153"/>
    </row>
    <row r="44" spans="1:14">
      <c r="A44" s="192" t="str">
        <f>Rangs!B43</f>
        <v/>
      </c>
      <c r="B44" s="192" t="str">
        <f>Rangs!C43</f>
        <v/>
      </c>
      <c r="C44" s="192" t="str">
        <f>Rangs!D43</f>
        <v/>
      </c>
      <c r="D44" s="192" t="str">
        <f>Rangs!E43</f>
        <v/>
      </c>
      <c r="E44" s="192" t="str">
        <f>Rangs!F43</f>
        <v/>
      </c>
      <c r="F44" s="192" t="str">
        <f>Rangs!G43</f>
        <v/>
      </c>
      <c r="G44" s="200" t="str">
        <f>Rangs!H43</f>
        <v/>
      </c>
      <c r="H44" s="152" t="s">
        <v>183</v>
      </c>
      <c r="I44" s="137">
        <f>ABS(I9-I17)</f>
        <v>0</v>
      </c>
      <c r="J44" s="138" t="s">
        <v>95</v>
      </c>
      <c r="K44" s="137">
        <f t="shared" si="0"/>
        <v>0</v>
      </c>
      <c r="L44" s="140"/>
      <c r="M44" s="141"/>
      <c r="N44" s="153"/>
    </row>
    <row r="45" spans="1:14">
      <c r="A45" s="192" t="str">
        <f>Rangs!B44</f>
        <v/>
      </c>
      <c r="B45" s="192" t="str">
        <f>Rangs!C44</f>
        <v/>
      </c>
      <c r="C45" s="192" t="str">
        <f>Rangs!D44</f>
        <v/>
      </c>
      <c r="D45" s="192" t="str">
        <f>Rangs!E44</f>
        <v/>
      </c>
      <c r="E45" s="192" t="str">
        <f>Rangs!F44</f>
        <v/>
      </c>
      <c r="F45" s="192" t="str">
        <f>Rangs!G44</f>
        <v/>
      </c>
      <c r="G45" s="200" t="str">
        <f>Rangs!H44</f>
        <v/>
      </c>
      <c r="H45" s="152" t="s">
        <v>173</v>
      </c>
      <c r="I45" s="137">
        <f>ABS(I11-I13)</f>
        <v>0</v>
      </c>
      <c r="J45" s="138" t="s">
        <v>95</v>
      </c>
      <c r="K45" s="137">
        <f t="shared" si="0"/>
        <v>0</v>
      </c>
      <c r="L45" s="140"/>
      <c r="M45" s="141"/>
      <c r="N45" s="153"/>
    </row>
    <row r="46" spans="1:14">
      <c r="A46" s="192" t="str">
        <f>Rangs!B45</f>
        <v/>
      </c>
      <c r="B46" s="192" t="str">
        <f>Rangs!C45</f>
        <v/>
      </c>
      <c r="C46" s="192" t="str">
        <f>Rangs!D45</f>
        <v/>
      </c>
      <c r="D46" s="192" t="str">
        <f>Rangs!E45</f>
        <v/>
      </c>
      <c r="E46" s="192" t="str">
        <f>Rangs!F45</f>
        <v/>
      </c>
      <c r="F46" s="192" t="str">
        <f>Rangs!G45</f>
        <v/>
      </c>
      <c r="G46" s="200" t="str">
        <f>Rangs!H45</f>
        <v/>
      </c>
      <c r="H46" s="152" t="s">
        <v>178</v>
      </c>
      <c r="I46" s="137">
        <f>ABS(I11-I15)</f>
        <v>0</v>
      </c>
      <c r="J46" s="138" t="s">
        <v>95</v>
      </c>
      <c r="K46" s="137">
        <f t="shared" si="0"/>
        <v>0</v>
      </c>
      <c r="L46" s="140"/>
      <c r="M46" s="141"/>
      <c r="N46" s="153"/>
    </row>
    <row r="47" spans="1:14">
      <c r="A47" s="192" t="str">
        <f>Rangs!B46</f>
        <v/>
      </c>
      <c r="B47" s="192" t="str">
        <f>Rangs!C46</f>
        <v/>
      </c>
      <c r="C47" s="192" t="str">
        <f>Rangs!D46</f>
        <v/>
      </c>
      <c r="D47" s="192" t="str">
        <f>Rangs!E46</f>
        <v/>
      </c>
      <c r="E47" s="192" t="str">
        <f>Rangs!F46</f>
        <v/>
      </c>
      <c r="F47" s="192" t="str">
        <f>Rangs!G46</f>
        <v/>
      </c>
      <c r="G47" s="200" t="str">
        <f>Rangs!H46</f>
        <v/>
      </c>
      <c r="H47" s="152" t="s">
        <v>184</v>
      </c>
      <c r="I47" s="137">
        <f>ABS(I11-I17)</f>
        <v>0</v>
      </c>
      <c r="J47" s="138" t="s">
        <v>95</v>
      </c>
      <c r="K47" s="137">
        <f t="shared" si="0"/>
        <v>0</v>
      </c>
      <c r="L47" s="140"/>
      <c r="M47" s="141"/>
      <c r="N47" s="153"/>
    </row>
    <row r="48" spans="1:14">
      <c r="A48" s="192" t="str">
        <f>Rangs!B47</f>
        <v/>
      </c>
      <c r="B48" s="192" t="str">
        <f>Rangs!C47</f>
        <v/>
      </c>
      <c r="C48" s="192" t="str">
        <f>Rangs!D47</f>
        <v/>
      </c>
      <c r="D48" s="192" t="str">
        <f>Rangs!E47</f>
        <v/>
      </c>
      <c r="E48" s="192" t="str">
        <f>Rangs!F47</f>
        <v/>
      </c>
      <c r="F48" s="192" t="str">
        <f>Rangs!G47</f>
        <v/>
      </c>
      <c r="G48" s="200" t="str">
        <f>Rangs!H47</f>
        <v/>
      </c>
      <c r="H48" s="152" t="s">
        <v>179</v>
      </c>
      <c r="I48" s="137">
        <f>ABS(I13-I15)</f>
        <v>0</v>
      </c>
      <c r="J48" s="138" t="s">
        <v>95</v>
      </c>
      <c r="K48" s="137">
        <f t="shared" si="0"/>
        <v>0</v>
      </c>
      <c r="L48" s="140"/>
      <c r="M48" s="141"/>
      <c r="N48" s="153"/>
    </row>
    <row r="49" spans="1:14">
      <c r="A49" s="192" t="str">
        <f>Rangs!B48</f>
        <v/>
      </c>
      <c r="B49" s="192" t="str">
        <f>Rangs!C48</f>
        <v/>
      </c>
      <c r="C49" s="192" t="str">
        <f>Rangs!D48</f>
        <v/>
      </c>
      <c r="D49" s="192" t="str">
        <f>Rangs!E48</f>
        <v/>
      </c>
      <c r="E49" s="192" t="str">
        <f>Rangs!F48</f>
        <v/>
      </c>
      <c r="F49" s="192" t="str">
        <f>Rangs!G48</f>
        <v/>
      </c>
      <c r="G49" s="200" t="str">
        <f>Rangs!H48</f>
        <v/>
      </c>
      <c r="H49" s="152" t="s">
        <v>185</v>
      </c>
      <c r="I49" s="137">
        <f>ABS(I13-I17)</f>
        <v>0</v>
      </c>
      <c r="J49" s="138" t="s">
        <v>95</v>
      </c>
      <c r="K49" s="137">
        <f t="shared" si="0"/>
        <v>0</v>
      </c>
      <c r="L49" s="140"/>
      <c r="M49" s="141"/>
      <c r="N49" s="153"/>
    </row>
    <row r="50" spans="1:14" ht="16.2" thickBot="1">
      <c r="A50" s="192" t="str">
        <f>Rangs!B49</f>
        <v/>
      </c>
      <c r="B50" s="192" t="str">
        <f>Rangs!C49</f>
        <v/>
      </c>
      <c r="C50" s="192" t="str">
        <f>Rangs!D49</f>
        <v/>
      </c>
      <c r="D50" s="192" t="str">
        <f>Rangs!E49</f>
        <v/>
      </c>
      <c r="E50" s="192" t="str">
        <f>Rangs!F49</f>
        <v/>
      </c>
      <c r="F50" s="192" t="str">
        <f>Rangs!G49</f>
        <v/>
      </c>
      <c r="G50" s="200" t="str">
        <f>Rangs!H49</f>
        <v/>
      </c>
      <c r="H50" s="154" t="s">
        <v>186</v>
      </c>
      <c r="I50" s="155">
        <f>ABS(I15-I17)</f>
        <v>0</v>
      </c>
      <c r="J50" s="156" t="s">
        <v>95</v>
      </c>
      <c r="K50" s="155">
        <f t="shared" si="0"/>
        <v>0</v>
      </c>
      <c r="L50" s="158"/>
      <c r="M50" s="159"/>
      <c r="N50" s="160"/>
    </row>
    <row r="51" spans="1:14">
      <c r="A51" s="192" t="str">
        <f>Rangs!B50</f>
        <v/>
      </c>
      <c r="B51" s="192" t="str">
        <f>Rangs!C50</f>
        <v/>
      </c>
      <c r="C51" s="192" t="str">
        <f>Rangs!D50</f>
        <v/>
      </c>
      <c r="D51" s="192" t="str">
        <f>Rangs!E50</f>
        <v/>
      </c>
      <c r="E51" s="192" t="str">
        <f>Rangs!F50</f>
        <v/>
      </c>
      <c r="F51" s="192" t="str">
        <f>Rangs!G50</f>
        <v/>
      </c>
      <c r="G51" s="192" t="str">
        <f>Rangs!H50</f>
        <v/>
      </c>
    </row>
    <row r="52" spans="1:14" ht="16.2" thickBot="1">
      <c r="A52" s="192" t="str">
        <f>Rangs!B51</f>
        <v/>
      </c>
      <c r="B52" s="192" t="str">
        <f>Rangs!C51</f>
        <v/>
      </c>
      <c r="C52" s="192" t="str">
        <f>Rangs!D51</f>
        <v/>
      </c>
      <c r="D52" s="192" t="str">
        <f>Rangs!E51</f>
        <v/>
      </c>
      <c r="E52" s="192" t="str">
        <f>Rangs!F51</f>
        <v/>
      </c>
      <c r="F52" s="192" t="str">
        <f>Rangs!G51</f>
        <v/>
      </c>
      <c r="G52" s="192" t="str">
        <f>Rangs!H51</f>
        <v/>
      </c>
      <c r="H52" s="114"/>
      <c r="I52" s="115"/>
      <c r="J52" s="115"/>
      <c r="K52" s="115"/>
      <c r="L52" s="115"/>
      <c r="M52" s="115"/>
      <c r="N52" s="115"/>
    </row>
    <row r="53" spans="1:14" ht="46.5" customHeight="1">
      <c r="A53" s="192" t="str">
        <f>Rangs!B52</f>
        <v/>
      </c>
      <c r="B53" s="192" t="str">
        <f>Rangs!C52</f>
        <v/>
      </c>
      <c r="C53" s="192" t="str">
        <f>Rangs!D52</f>
        <v/>
      </c>
      <c r="D53" s="192" t="str">
        <f>Rangs!E52</f>
        <v/>
      </c>
      <c r="E53" s="192" t="str">
        <f>Rangs!F52</f>
        <v/>
      </c>
      <c r="F53" s="192" t="str">
        <f>Rangs!G52</f>
        <v/>
      </c>
      <c r="G53" s="200" t="str">
        <f>Rangs!H52</f>
        <v/>
      </c>
      <c r="H53" s="254" t="s">
        <v>375</v>
      </c>
      <c r="I53" s="255"/>
      <c r="J53" s="255"/>
      <c r="K53" s="255"/>
      <c r="L53" s="255"/>
      <c r="M53" s="255"/>
      <c r="N53" s="256"/>
    </row>
    <row r="54" spans="1:14">
      <c r="A54" s="192" t="str">
        <f>Rangs!B53</f>
        <v/>
      </c>
      <c r="B54" s="192" t="str">
        <f>Rangs!C53</f>
        <v/>
      </c>
      <c r="C54" s="192" t="str">
        <f>Rangs!D53</f>
        <v/>
      </c>
      <c r="D54" s="192" t="str">
        <f>Rangs!E53</f>
        <v/>
      </c>
      <c r="E54" s="192" t="str">
        <f>Rangs!F53</f>
        <v/>
      </c>
      <c r="F54" s="192" t="str">
        <f>Rangs!G53</f>
        <v/>
      </c>
      <c r="G54" s="200" t="str">
        <f>Rangs!H53</f>
        <v/>
      </c>
      <c r="H54" s="143"/>
      <c r="I54" s="122"/>
      <c r="J54" s="122"/>
      <c r="K54" s="122"/>
      <c r="L54" s="122"/>
      <c r="M54" s="122"/>
      <c r="N54" s="144"/>
    </row>
    <row r="55" spans="1:14">
      <c r="A55" s="192" t="str">
        <f>Rangs!B54</f>
        <v/>
      </c>
      <c r="B55" s="192" t="str">
        <f>Rangs!C54</f>
        <v/>
      </c>
      <c r="C55" s="192" t="str">
        <f>Rangs!D54</f>
        <v/>
      </c>
      <c r="D55" s="192" t="str">
        <f>Rangs!E54</f>
        <v/>
      </c>
      <c r="E55" s="192" t="str">
        <f>Rangs!F54</f>
        <v/>
      </c>
      <c r="F55" s="192" t="str">
        <f>Rangs!G54</f>
        <v/>
      </c>
      <c r="G55" s="200" t="str">
        <f>Rangs!H54</f>
        <v/>
      </c>
      <c r="H55" s="143"/>
      <c r="I55" s="250"/>
      <c r="J55" s="250"/>
      <c r="K55" s="250"/>
      <c r="L55" s="250"/>
      <c r="M55" s="250"/>
      <c r="N55" s="251"/>
    </row>
    <row r="56" spans="1:14">
      <c r="A56" s="192" t="str">
        <f>Rangs!B55</f>
        <v/>
      </c>
      <c r="B56" s="192" t="str">
        <f>Rangs!C55</f>
        <v/>
      </c>
      <c r="C56" s="192" t="str">
        <f>Rangs!D55</f>
        <v/>
      </c>
      <c r="D56" s="192" t="str">
        <f>Rangs!E55</f>
        <v/>
      </c>
      <c r="E56" s="192" t="str">
        <f>Rangs!F55</f>
        <v/>
      </c>
      <c r="F56" s="192" t="str">
        <f>Rangs!G55</f>
        <v/>
      </c>
      <c r="G56" s="200" t="str">
        <f>Rangs!H55</f>
        <v/>
      </c>
      <c r="H56" s="164"/>
      <c r="I56" s="275" t="s">
        <v>81</v>
      </c>
      <c r="J56" s="276"/>
      <c r="K56" s="275" t="s">
        <v>82</v>
      </c>
      <c r="L56" s="276"/>
      <c r="M56" s="123"/>
      <c r="N56" s="165"/>
    </row>
    <row r="57" spans="1:14">
      <c r="A57" s="192" t="str">
        <f>Rangs!B56</f>
        <v/>
      </c>
      <c r="B57" s="192" t="str">
        <f>Rangs!C56</f>
        <v/>
      </c>
      <c r="C57" s="192" t="str">
        <f>Rangs!D56</f>
        <v/>
      </c>
      <c r="D57" s="192" t="str">
        <f>Rangs!E56</f>
        <v/>
      </c>
      <c r="E57" s="192" t="str">
        <f>Rangs!F56</f>
        <v/>
      </c>
      <c r="F57" s="192" t="str">
        <f>Rangs!G56</f>
        <v/>
      </c>
      <c r="G57" s="200" t="str">
        <f>Rangs!H56</f>
        <v/>
      </c>
      <c r="H57" s="166" t="s">
        <v>39</v>
      </c>
      <c r="I57" s="116">
        <v>0.05</v>
      </c>
      <c r="J57" s="116">
        <v>0.01</v>
      </c>
      <c r="K57" s="116">
        <v>0.05</v>
      </c>
      <c r="L57" s="116">
        <v>0.01</v>
      </c>
      <c r="M57" s="123"/>
      <c r="N57" s="165"/>
    </row>
    <row r="58" spans="1:14" ht="16.2" thickBot="1">
      <c r="A58" s="192" t="str">
        <f>Rangs!B57</f>
        <v/>
      </c>
      <c r="B58" s="192" t="str">
        <f>Rangs!C57</f>
        <v/>
      </c>
      <c r="C58" s="192" t="str">
        <f>Rangs!D57</f>
        <v/>
      </c>
      <c r="D58" s="192" t="str">
        <f>Rangs!E57</f>
        <v/>
      </c>
      <c r="E58" s="192" t="str">
        <f>Rangs!F57</f>
        <v/>
      </c>
      <c r="F58" s="192" t="str">
        <f>Rangs!G57</f>
        <v/>
      </c>
      <c r="G58" s="200" t="str">
        <f>Rangs!H57</f>
        <v/>
      </c>
      <c r="H58" s="180" t="s">
        <v>98</v>
      </c>
      <c r="I58" s="124">
        <v>3</v>
      </c>
      <c r="J58" s="125">
        <v>4</v>
      </c>
      <c r="K58" s="125">
        <v>5</v>
      </c>
      <c r="L58" s="118">
        <v>6</v>
      </c>
      <c r="M58" s="126"/>
      <c r="N58" s="168"/>
    </row>
    <row r="59" spans="1:14" ht="16.2" thickBot="1">
      <c r="A59" s="192" t="str">
        <f>Rangs!B58</f>
        <v/>
      </c>
      <c r="B59" s="192" t="str">
        <f>Rangs!C58</f>
        <v/>
      </c>
      <c r="C59" s="192" t="str">
        <f>Rangs!D58</f>
        <v/>
      </c>
      <c r="D59" s="192" t="str">
        <f>Rangs!E58</f>
        <v/>
      </c>
      <c r="E59" s="192" t="str">
        <f>Rangs!F58</f>
        <v/>
      </c>
      <c r="F59" s="192" t="str">
        <f>Rangs!G58</f>
        <v/>
      </c>
      <c r="G59" s="200" t="str">
        <f>Rangs!H58</f>
        <v/>
      </c>
      <c r="H59" s="179" t="s">
        <v>91</v>
      </c>
      <c r="I59" s="134">
        <v>3</v>
      </c>
      <c r="J59" s="122"/>
      <c r="K59" s="122"/>
      <c r="L59" s="122"/>
      <c r="M59" s="122"/>
      <c r="N59" s="144"/>
    </row>
    <row r="60" spans="1:14">
      <c r="A60" s="192" t="str">
        <f>Rangs!B59</f>
        <v/>
      </c>
      <c r="B60" s="192" t="str">
        <f>Rangs!C59</f>
        <v/>
      </c>
      <c r="C60" s="192" t="str">
        <f>Rangs!D59</f>
        <v/>
      </c>
      <c r="D60" s="192" t="str">
        <f>Rangs!E59</f>
        <v/>
      </c>
      <c r="E60" s="192" t="str">
        <f>Rangs!F59</f>
        <v/>
      </c>
      <c r="F60" s="192" t="str">
        <f>Rangs!G59</f>
        <v/>
      </c>
      <c r="G60" s="200" t="str">
        <f>Rangs!H59</f>
        <v/>
      </c>
      <c r="H60" s="143"/>
      <c r="I60" s="122"/>
      <c r="J60" s="169" t="s">
        <v>99</v>
      </c>
      <c r="K60" s="162">
        <f>VLOOKUP(6,_TZ3,I59,FALSE)</f>
        <v>2.57</v>
      </c>
      <c r="L60" s="122"/>
      <c r="M60" s="122"/>
      <c r="N60" s="144"/>
    </row>
    <row r="61" spans="1:14">
      <c r="A61" s="192" t="str">
        <f>Rangs!B60</f>
        <v/>
      </c>
      <c r="B61" s="192" t="str">
        <f>Rangs!C60</f>
        <v/>
      </c>
      <c r="C61" s="192" t="str">
        <f>Rangs!D60</f>
        <v/>
      </c>
      <c r="D61" s="192" t="str">
        <f>Rangs!E60</f>
        <v/>
      </c>
      <c r="E61" s="192" t="str">
        <f>Rangs!F60</f>
        <v/>
      </c>
      <c r="F61" s="192" t="str">
        <f>Rangs!G60</f>
        <v/>
      </c>
      <c r="G61" s="200" t="str">
        <f>Rangs!H60</f>
        <v/>
      </c>
      <c r="H61" s="247" t="s">
        <v>93</v>
      </c>
      <c r="I61" s="248"/>
      <c r="J61" s="249" t="s">
        <v>94</v>
      </c>
      <c r="K61" s="248"/>
      <c r="L61" s="135"/>
      <c r="M61" s="136"/>
      <c r="N61" s="151"/>
    </row>
    <row r="62" spans="1:14">
      <c r="A62" s="192" t="str">
        <f>Rangs!B61</f>
        <v/>
      </c>
      <c r="B62" s="192" t="str">
        <f>Rangs!C61</f>
        <v/>
      </c>
      <c r="C62" s="192" t="str">
        <f>Rangs!D61</f>
        <v/>
      </c>
      <c r="D62" s="192" t="str">
        <f>Rangs!E61</f>
        <v/>
      </c>
      <c r="E62" s="192" t="str">
        <f>Rangs!F61</f>
        <v/>
      </c>
      <c r="F62" s="192" t="str">
        <f>Rangs!G61</f>
        <v/>
      </c>
      <c r="G62" s="200" t="str">
        <f>Rangs!H61</f>
        <v/>
      </c>
      <c r="H62" s="152" t="s">
        <v>164</v>
      </c>
      <c r="I62" s="137">
        <f>ABS(I5-I7)</f>
        <v>0</v>
      </c>
      <c r="J62" s="138" t="s">
        <v>95</v>
      </c>
      <c r="K62" s="137">
        <f t="shared" ref="K62:K67" si="1">$K$60*SQRT(($I$3*7*(7+1))/6)</f>
        <v>0</v>
      </c>
      <c r="L62" s="140" t="s">
        <v>96</v>
      </c>
      <c r="M62" s="141"/>
      <c r="N62" s="153"/>
    </row>
    <row r="63" spans="1:14">
      <c r="A63" s="192" t="str">
        <f>Rangs!B62</f>
        <v/>
      </c>
      <c r="B63" s="192" t="str">
        <f>Rangs!C62</f>
        <v/>
      </c>
      <c r="C63" s="192" t="str">
        <f>Rangs!D62</f>
        <v/>
      </c>
      <c r="D63" s="192" t="str">
        <f>Rangs!E62</f>
        <v/>
      </c>
      <c r="E63" s="192" t="str">
        <f>Rangs!F62</f>
        <v/>
      </c>
      <c r="F63" s="192" t="str">
        <f>Rangs!G62</f>
        <v/>
      </c>
      <c r="G63" s="200" t="str">
        <f>Rangs!H62</f>
        <v/>
      </c>
      <c r="H63" s="152" t="s">
        <v>165</v>
      </c>
      <c r="I63" s="137">
        <f>ABS(I5-I9)</f>
        <v>0</v>
      </c>
      <c r="J63" s="138" t="s">
        <v>95</v>
      </c>
      <c r="K63" s="137">
        <f t="shared" si="1"/>
        <v>0</v>
      </c>
      <c r="L63" s="140" t="s">
        <v>135</v>
      </c>
      <c r="M63" s="141"/>
      <c r="N63" s="153"/>
    </row>
    <row r="64" spans="1:14">
      <c r="A64" s="192" t="str">
        <f>Rangs!B63</f>
        <v/>
      </c>
      <c r="B64" s="192" t="str">
        <f>Rangs!C63</f>
        <v/>
      </c>
      <c r="C64" s="192" t="str">
        <f>Rangs!D63</f>
        <v/>
      </c>
      <c r="D64" s="192" t="str">
        <f>Rangs!E63</f>
        <v/>
      </c>
      <c r="E64" s="192" t="str">
        <f>Rangs!F63</f>
        <v/>
      </c>
      <c r="F64" s="192" t="str">
        <f>Rangs!G63</f>
        <v/>
      </c>
      <c r="G64" s="200" t="str">
        <f>Rangs!H63</f>
        <v/>
      </c>
      <c r="H64" s="152" t="s">
        <v>169</v>
      </c>
      <c r="I64" s="137">
        <f>ABS(I5-I11)</f>
        <v>0</v>
      </c>
      <c r="J64" s="138" t="s">
        <v>95</v>
      </c>
      <c r="K64" s="137">
        <f t="shared" si="1"/>
        <v>0</v>
      </c>
      <c r="L64" s="140" t="s">
        <v>103</v>
      </c>
      <c r="M64" s="141"/>
      <c r="N64" s="153"/>
    </row>
    <row r="65" spans="1:14">
      <c r="A65" s="192" t="str">
        <f>Rangs!B64</f>
        <v/>
      </c>
      <c r="B65" s="192" t="str">
        <f>Rangs!C64</f>
        <v/>
      </c>
      <c r="C65" s="192" t="str">
        <f>Rangs!D64</f>
        <v/>
      </c>
      <c r="D65" s="192" t="str">
        <f>Rangs!E64</f>
        <v/>
      </c>
      <c r="E65" s="192" t="str">
        <f>Rangs!F64</f>
        <v/>
      </c>
      <c r="F65" s="192" t="str">
        <f>Rangs!G64</f>
        <v/>
      </c>
      <c r="G65" s="200" t="str">
        <f>Rangs!H64</f>
        <v/>
      </c>
      <c r="H65" s="152" t="s">
        <v>174</v>
      </c>
      <c r="I65" s="137">
        <f>ABS(I5-I13)</f>
        <v>0</v>
      </c>
      <c r="J65" s="138" t="s">
        <v>95</v>
      </c>
      <c r="K65" s="137">
        <f t="shared" si="1"/>
        <v>0</v>
      </c>
      <c r="L65" s="140"/>
      <c r="M65" s="141"/>
      <c r="N65" s="153"/>
    </row>
    <row r="66" spans="1:14">
      <c r="A66" s="192" t="str">
        <f>Rangs!B65</f>
        <v/>
      </c>
      <c r="B66" s="192" t="str">
        <f>Rangs!C65</f>
        <v/>
      </c>
      <c r="C66" s="192" t="str">
        <f>Rangs!D65</f>
        <v/>
      </c>
      <c r="D66" s="192" t="str">
        <f>Rangs!E65</f>
        <v/>
      </c>
      <c r="E66" s="192" t="str">
        <f>Rangs!F65</f>
        <v/>
      </c>
      <c r="F66" s="192" t="str">
        <f>Rangs!G65</f>
        <v/>
      </c>
      <c r="G66" s="200" t="str">
        <f>Rangs!H65</f>
        <v/>
      </c>
      <c r="H66" s="152" t="s">
        <v>180</v>
      </c>
      <c r="I66" s="137">
        <f>ABS(I5-I15)</f>
        <v>0</v>
      </c>
      <c r="J66" s="138" t="s">
        <v>95</v>
      </c>
      <c r="K66" s="137">
        <f t="shared" si="1"/>
        <v>0</v>
      </c>
      <c r="L66" s="140"/>
      <c r="M66" s="141"/>
      <c r="N66" s="153"/>
    </row>
    <row r="67" spans="1:14" ht="16.2" thickBot="1">
      <c r="A67" s="192" t="str">
        <f>Rangs!B66</f>
        <v/>
      </c>
      <c r="B67" s="192" t="str">
        <f>Rangs!C66</f>
        <v/>
      </c>
      <c r="C67" s="192" t="str">
        <f>Rangs!D66</f>
        <v/>
      </c>
      <c r="D67" s="192" t="str">
        <f>Rangs!E66</f>
        <v/>
      </c>
      <c r="E67" s="192" t="str">
        <f>Rangs!F66</f>
        <v/>
      </c>
      <c r="F67" s="192" t="str">
        <f>Rangs!G66</f>
        <v/>
      </c>
      <c r="G67" s="200" t="str">
        <f>Rangs!H66</f>
        <v/>
      </c>
      <c r="H67" s="154" t="s">
        <v>187</v>
      </c>
      <c r="I67" s="155">
        <f>ABS(I5-I17)</f>
        <v>0</v>
      </c>
      <c r="J67" s="156" t="s">
        <v>95</v>
      </c>
      <c r="K67" s="155">
        <f t="shared" si="1"/>
        <v>0</v>
      </c>
      <c r="L67" s="158"/>
      <c r="M67" s="159"/>
      <c r="N67" s="160"/>
    </row>
    <row r="68" spans="1:14">
      <c r="A68" s="192" t="str">
        <f>Rangs!B67</f>
        <v/>
      </c>
      <c r="B68" s="192" t="str">
        <f>Rangs!C67</f>
        <v/>
      </c>
      <c r="C68" s="192" t="str">
        <f>Rangs!D67</f>
        <v/>
      </c>
      <c r="D68" s="192" t="str">
        <f>Rangs!E67</f>
        <v/>
      </c>
      <c r="E68" s="192" t="str">
        <f>Rangs!F67</f>
        <v/>
      </c>
      <c r="F68" s="192" t="str">
        <f>Rangs!G67</f>
        <v/>
      </c>
      <c r="G68" s="192" t="str">
        <f>Rangs!H67</f>
        <v/>
      </c>
      <c r="J68" s="119"/>
      <c r="K68" s="120"/>
    </row>
    <row r="69" spans="1:14">
      <c r="A69" s="192" t="str">
        <f>Rangs!B68</f>
        <v/>
      </c>
      <c r="B69" s="192" t="str">
        <f>Rangs!C68</f>
        <v/>
      </c>
      <c r="C69" s="192" t="str">
        <f>Rangs!D68</f>
        <v/>
      </c>
      <c r="D69" s="192" t="str">
        <f>Rangs!E68</f>
        <v/>
      </c>
      <c r="E69" s="192" t="str">
        <f>Rangs!F68</f>
        <v/>
      </c>
      <c r="F69" s="192" t="str">
        <f>Rangs!G68</f>
        <v/>
      </c>
      <c r="G69" s="192" t="str">
        <f>Rangs!H68</f>
        <v/>
      </c>
    </row>
    <row r="70" spans="1:14">
      <c r="A70" s="192" t="str">
        <f>Rangs!B69</f>
        <v/>
      </c>
      <c r="B70" s="192" t="str">
        <f>Rangs!C69</f>
        <v/>
      </c>
      <c r="C70" s="192" t="str">
        <f>Rangs!D69</f>
        <v/>
      </c>
      <c r="D70" s="192" t="str">
        <f>Rangs!E69</f>
        <v/>
      </c>
      <c r="E70" s="192" t="str">
        <f>Rangs!F69</f>
        <v/>
      </c>
      <c r="F70" s="192" t="str">
        <f>Rangs!G69</f>
        <v/>
      </c>
      <c r="G70" s="192" t="str">
        <f>Rangs!H69</f>
        <v/>
      </c>
    </row>
    <row r="71" spans="1:14">
      <c r="A71" s="192" t="str">
        <f>Rangs!B70</f>
        <v/>
      </c>
      <c r="B71" s="192" t="str">
        <f>Rangs!C70</f>
        <v/>
      </c>
      <c r="C71" s="192" t="str">
        <f>Rangs!D70</f>
        <v/>
      </c>
      <c r="D71" s="192" t="str">
        <f>Rangs!E70</f>
        <v/>
      </c>
      <c r="E71" s="192" t="str">
        <f>Rangs!F70</f>
        <v/>
      </c>
      <c r="F71" s="192" t="str">
        <f>Rangs!G70</f>
        <v/>
      </c>
      <c r="G71" s="192" t="str">
        <f>Rangs!H70</f>
        <v/>
      </c>
    </row>
    <row r="72" spans="1:14">
      <c r="A72" s="192" t="str">
        <f>Rangs!B71</f>
        <v/>
      </c>
      <c r="B72" s="192" t="str">
        <f>Rangs!C71</f>
        <v/>
      </c>
      <c r="C72" s="192" t="str">
        <f>Rangs!D71</f>
        <v/>
      </c>
      <c r="D72" s="192" t="str">
        <f>Rangs!E71</f>
        <v/>
      </c>
      <c r="E72" s="192" t="str">
        <f>Rangs!F71</f>
        <v/>
      </c>
      <c r="F72" s="192" t="str">
        <f>Rangs!G71</f>
        <v/>
      </c>
      <c r="G72" s="192" t="str">
        <f>Rangs!H71</f>
        <v/>
      </c>
    </row>
    <row r="73" spans="1:14">
      <c r="A73" s="192" t="str">
        <f>Rangs!B72</f>
        <v/>
      </c>
      <c r="B73" s="192" t="str">
        <f>Rangs!C72</f>
        <v/>
      </c>
      <c r="C73" s="192" t="str">
        <f>Rangs!D72</f>
        <v/>
      </c>
      <c r="D73" s="192" t="str">
        <f>Rangs!E72</f>
        <v/>
      </c>
      <c r="E73" s="192" t="str">
        <f>Rangs!F72</f>
        <v/>
      </c>
      <c r="F73" s="192" t="str">
        <f>Rangs!G72</f>
        <v/>
      </c>
      <c r="G73" s="192" t="str">
        <f>Rangs!H72</f>
        <v/>
      </c>
    </row>
    <row r="74" spans="1:14">
      <c r="A74" s="192" t="str">
        <f>Rangs!B73</f>
        <v/>
      </c>
      <c r="B74" s="192" t="str">
        <f>Rangs!C73</f>
        <v/>
      </c>
      <c r="C74" s="192" t="str">
        <f>Rangs!D73</f>
        <v/>
      </c>
      <c r="D74" s="192" t="str">
        <f>Rangs!E73</f>
        <v/>
      </c>
      <c r="E74" s="192" t="str">
        <f>Rangs!F73</f>
        <v/>
      </c>
      <c r="F74" s="192" t="str">
        <f>Rangs!G73</f>
        <v/>
      </c>
      <c r="G74" s="192" t="str">
        <f>Rangs!H73</f>
        <v/>
      </c>
    </row>
    <row r="75" spans="1:14">
      <c r="A75" s="192" t="str">
        <f>Rangs!B74</f>
        <v/>
      </c>
      <c r="B75" s="192" t="str">
        <f>Rangs!C74</f>
        <v/>
      </c>
      <c r="C75" s="192" t="str">
        <f>Rangs!D74</f>
        <v/>
      </c>
      <c r="D75" s="192" t="str">
        <f>Rangs!E74</f>
        <v/>
      </c>
      <c r="E75" s="192" t="str">
        <f>Rangs!F74</f>
        <v/>
      </c>
      <c r="F75" s="192" t="str">
        <f>Rangs!G74</f>
        <v/>
      </c>
      <c r="G75" s="192" t="str">
        <f>Rangs!H74</f>
        <v/>
      </c>
    </row>
    <row r="76" spans="1:14">
      <c r="A76" s="192" t="str">
        <f>Rangs!B75</f>
        <v/>
      </c>
      <c r="B76" s="192" t="str">
        <f>Rangs!C75</f>
        <v/>
      </c>
      <c r="C76" s="192" t="str">
        <f>Rangs!D75</f>
        <v/>
      </c>
      <c r="D76" s="192" t="str">
        <f>Rangs!E75</f>
        <v/>
      </c>
      <c r="E76" s="192" t="str">
        <f>Rangs!F75</f>
        <v/>
      </c>
      <c r="F76" s="192" t="str">
        <f>Rangs!G75</f>
        <v/>
      </c>
      <c r="G76" s="192" t="str">
        <f>Rangs!H75</f>
        <v/>
      </c>
    </row>
    <row r="77" spans="1:14">
      <c r="A77" s="192" t="str">
        <f>Rangs!B76</f>
        <v/>
      </c>
      <c r="B77" s="192" t="str">
        <f>Rangs!C76</f>
        <v/>
      </c>
      <c r="C77" s="192" t="str">
        <f>Rangs!D76</f>
        <v/>
      </c>
      <c r="D77" s="192" t="str">
        <f>Rangs!E76</f>
        <v/>
      </c>
      <c r="E77" s="192" t="str">
        <f>Rangs!F76</f>
        <v/>
      </c>
      <c r="F77" s="192" t="str">
        <f>Rangs!G76</f>
        <v/>
      </c>
      <c r="G77" s="192" t="str">
        <f>Rangs!H76</f>
        <v/>
      </c>
    </row>
    <row r="78" spans="1:14">
      <c r="A78" s="192" t="str">
        <f>Rangs!B77</f>
        <v/>
      </c>
      <c r="B78" s="192" t="str">
        <f>Rangs!C77</f>
        <v/>
      </c>
      <c r="C78" s="192" t="str">
        <f>Rangs!D77</f>
        <v/>
      </c>
      <c r="D78" s="192" t="str">
        <f>Rangs!E77</f>
        <v/>
      </c>
      <c r="E78" s="192" t="str">
        <f>Rangs!F77</f>
        <v/>
      </c>
      <c r="F78" s="192" t="str">
        <f>Rangs!G77</f>
        <v/>
      </c>
      <c r="G78" s="192" t="str">
        <f>Rangs!H77</f>
        <v/>
      </c>
    </row>
    <row r="79" spans="1:14">
      <c r="A79" s="192" t="str">
        <f>Rangs!B78</f>
        <v/>
      </c>
      <c r="B79" s="192" t="str">
        <f>Rangs!C78</f>
        <v/>
      </c>
      <c r="C79" s="192" t="str">
        <f>Rangs!D78</f>
        <v/>
      </c>
      <c r="D79" s="192" t="str">
        <f>Rangs!E78</f>
        <v/>
      </c>
      <c r="E79" s="192" t="str">
        <f>Rangs!F78</f>
        <v/>
      </c>
      <c r="F79" s="192" t="str">
        <f>Rangs!G78</f>
        <v/>
      </c>
      <c r="G79" s="192" t="str">
        <f>Rangs!H78</f>
        <v/>
      </c>
    </row>
    <row r="80" spans="1:14">
      <c r="A80" s="192" t="str">
        <f>Rangs!B79</f>
        <v/>
      </c>
      <c r="B80" s="192" t="str">
        <f>Rangs!C79</f>
        <v/>
      </c>
      <c r="C80" s="192" t="str">
        <f>Rangs!D79</f>
        <v/>
      </c>
      <c r="D80" s="192" t="str">
        <f>Rangs!E79</f>
        <v/>
      </c>
      <c r="E80" s="192" t="str">
        <f>Rangs!F79</f>
        <v/>
      </c>
      <c r="F80" s="192" t="str">
        <f>Rangs!G79</f>
        <v/>
      </c>
      <c r="G80" s="192" t="str">
        <f>Rangs!H79</f>
        <v/>
      </c>
    </row>
    <row r="81" spans="1:7">
      <c r="A81" s="192" t="str">
        <f>Rangs!B80</f>
        <v/>
      </c>
      <c r="B81" s="192" t="str">
        <f>Rangs!C80</f>
        <v/>
      </c>
      <c r="C81" s="192" t="str">
        <f>Rangs!D80</f>
        <v/>
      </c>
      <c r="D81" s="192" t="str">
        <f>Rangs!E80</f>
        <v/>
      </c>
      <c r="E81" s="192" t="str">
        <f>Rangs!F80</f>
        <v/>
      </c>
      <c r="F81" s="192" t="str">
        <f>Rangs!G80</f>
        <v/>
      </c>
      <c r="G81" s="192" t="str">
        <f>Rangs!H80</f>
        <v/>
      </c>
    </row>
    <row r="82" spans="1:7">
      <c r="A82" s="192" t="str">
        <f>Rangs!B81</f>
        <v/>
      </c>
      <c r="B82" s="192" t="str">
        <f>Rangs!C81</f>
        <v/>
      </c>
      <c r="C82" s="192" t="str">
        <f>Rangs!D81</f>
        <v/>
      </c>
      <c r="D82" s="192" t="str">
        <f>Rangs!E81</f>
        <v/>
      </c>
      <c r="E82" s="192" t="str">
        <f>Rangs!F81</f>
        <v/>
      </c>
      <c r="F82" s="192" t="str">
        <f>Rangs!G81</f>
        <v/>
      </c>
      <c r="G82" s="192" t="str">
        <f>Rangs!H81</f>
        <v/>
      </c>
    </row>
    <row r="83" spans="1:7">
      <c r="A83" s="192" t="str">
        <f>Rangs!B82</f>
        <v/>
      </c>
      <c r="B83" s="192" t="str">
        <f>Rangs!C82</f>
        <v/>
      </c>
      <c r="C83" s="192" t="str">
        <f>Rangs!D82</f>
        <v/>
      </c>
      <c r="D83" s="192" t="str">
        <f>Rangs!E82</f>
        <v/>
      </c>
      <c r="E83" s="192" t="str">
        <f>Rangs!F82</f>
        <v/>
      </c>
      <c r="F83" s="192" t="str">
        <f>Rangs!G82</f>
        <v/>
      </c>
      <c r="G83" s="192" t="str">
        <f>Rangs!H82</f>
        <v/>
      </c>
    </row>
    <row r="84" spans="1:7">
      <c r="A84" s="192" t="str">
        <f>Rangs!B83</f>
        <v/>
      </c>
      <c r="B84" s="192" t="str">
        <f>Rangs!C83</f>
        <v/>
      </c>
      <c r="C84" s="192" t="str">
        <f>Rangs!D83</f>
        <v/>
      </c>
      <c r="D84" s="192" t="str">
        <f>Rangs!E83</f>
        <v/>
      </c>
      <c r="E84" s="192" t="str">
        <f>Rangs!F83</f>
        <v/>
      </c>
      <c r="F84" s="192" t="str">
        <f>Rangs!G83</f>
        <v/>
      </c>
      <c r="G84" s="192" t="str">
        <f>Rangs!H83</f>
        <v/>
      </c>
    </row>
    <row r="85" spans="1:7">
      <c r="A85" s="192" t="str">
        <f>Rangs!B84</f>
        <v/>
      </c>
      <c r="B85" s="192" t="str">
        <f>Rangs!C84</f>
        <v/>
      </c>
      <c r="C85" s="192" t="str">
        <f>Rangs!D84</f>
        <v/>
      </c>
      <c r="D85" s="192" t="str">
        <f>Rangs!E84</f>
        <v/>
      </c>
      <c r="E85" s="192" t="str">
        <f>Rangs!F84</f>
        <v/>
      </c>
      <c r="F85" s="192" t="str">
        <f>Rangs!G84</f>
        <v/>
      </c>
      <c r="G85" s="192" t="str">
        <f>Rangs!H84</f>
        <v/>
      </c>
    </row>
    <row r="86" spans="1:7">
      <c r="A86" s="192" t="str">
        <f>Rangs!B85</f>
        <v/>
      </c>
      <c r="B86" s="192" t="str">
        <f>Rangs!C85</f>
        <v/>
      </c>
      <c r="C86" s="192" t="str">
        <f>Rangs!D85</f>
        <v/>
      </c>
      <c r="D86" s="192" t="str">
        <f>Rangs!E85</f>
        <v/>
      </c>
      <c r="E86" s="192" t="str">
        <f>Rangs!F85</f>
        <v/>
      </c>
      <c r="F86" s="192" t="str">
        <f>Rangs!G85</f>
        <v/>
      </c>
      <c r="G86" s="192" t="str">
        <f>Rangs!H85</f>
        <v/>
      </c>
    </row>
    <row r="87" spans="1:7">
      <c r="A87" s="192" t="str">
        <f>Rangs!B86</f>
        <v/>
      </c>
      <c r="B87" s="192" t="str">
        <f>Rangs!C86</f>
        <v/>
      </c>
      <c r="C87" s="192" t="str">
        <f>Rangs!D86</f>
        <v/>
      </c>
      <c r="D87" s="192" t="str">
        <f>Rangs!E86</f>
        <v/>
      </c>
      <c r="E87" s="192" t="str">
        <f>Rangs!F86</f>
        <v/>
      </c>
      <c r="F87" s="192" t="str">
        <f>Rangs!G86</f>
        <v/>
      </c>
      <c r="G87" s="192" t="str">
        <f>Rangs!H86</f>
        <v/>
      </c>
    </row>
    <row r="88" spans="1:7">
      <c r="A88" s="192" t="str">
        <f>Rangs!B87</f>
        <v/>
      </c>
      <c r="B88" s="192" t="str">
        <f>Rangs!C87</f>
        <v/>
      </c>
      <c r="C88" s="192" t="str">
        <f>Rangs!D87</f>
        <v/>
      </c>
      <c r="D88" s="192" t="str">
        <f>Rangs!E87</f>
        <v/>
      </c>
      <c r="E88" s="192" t="str">
        <f>Rangs!F87</f>
        <v/>
      </c>
      <c r="F88" s="192" t="str">
        <f>Rangs!G87</f>
        <v/>
      </c>
      <c r="G88" s="192" t="str">
        <f>Rangs!H87</f>
        <v/>
      </c>
    </row>
    <row r="89" spans="1:7">
      <c r="A89" s="192" t="str">
        <f>Rangs!B88</f>
        <v/>
      </c>
      <c r="B89" s="192" t="str">
        <f>Rangs!C88</f>
        <v/>
      </c>
      <c r="C89" s="192" t="str">
        <f>Rangs!D88</f>
        <v/>
      </c>
      <c r="D89" s="192" t="str">
        <f>Rangs!E88</f>
        <v/>
      </c>
      <c r="E89" s="192" t="str">
        <f>Rangs!F88</f>
        <v/>
      </c>
      <c r="F89" s="192" t="str">
        <f>Rangs!G88</f>
        <v/>
      </c>
      <c r="G89" s="192" t="str">
        <f>Rangs!H88</f>
        <v/>
      </c>
    </row>
    <row r="90" spans="1:7">
      <c r="A90" s="192" t="str">
        <f>Rangs!B89</f>
        <v/>
      </c>
      <c r="B90" s="192" t="str">
        <f>Rangs!C89</f>
        <v/>
      </c>
      <c r="C90" s="192" t="str">
        <f>Rangs!D89</f>
        <v/>
      </c>
      <c r="D90" s="192" t="str">
        <f>Rangs!E89</f>
        <v/>
      </c>
      <c r="E90" s="192" t="str">
        <f>Rangs!F89</f>
        <v/>
      </c>
      <c r="F90" s="192" t="str">
        <f>Rangs!G89</f>
        <v/>
      </c>
      <c r="G90" s="192" t="str">
        <f>Rangs!H89</f>
        <v/>
      </c>
    </row>
    <row r="91" spans="1:7">
      <c r="A91" s="192" t="str">
        <f>Rangs!B90</f>
        <v/>
      </c>
      <c r="B91" s="192" t="str">
        <f>Rangs!C90</f>
        <v/>
      </c>
      <c r="C91" s="192" t="str">
        <f>Rangs!D90</f>
        <v/>
      </c>
      <c r="D91" s="192" t="str">
        <f>Rangs!E90</f>
        <v/>
      </c>
      <c r="E91" s="192" t="str">
        <f>Rangs!F90</f>
        <v/>
      </c>
      <c r="F91" s="192" t="str">
        <f>Rangs!G90</f>
        <v/>
      </c>
      <c r="G91" s="192" t="str">
        <f>Rangs!H90</f>
        <v/>
      </c>
    </row>
    <row r="92" spans="1:7">
      <c r="A92" s="192" t="str">
        <f>Rangs!B91</f>
        <v/>
      </c>
      <c r="B92" s="192" t="str">
        <f>Rangs!C91</f>
        <v/>
      </c>
      <c r="C92" s="192" t="str">
        <f>Rangs!D91</f>
        <v/>
      </c>
      <c r="D92" s="192" t="str">
        <f>Rangs!E91</f>
        <v/>
      </c>
      <c r="E92" s="192" t="str">
        <f>Rangs!F91</f>
        <v/>
      </c>
      <c r="F92" s="192" t="str">
        <f>Rangs!G91</f>
        <v/>
      </c>
      <c r="G92" s="192" t="str">
        <f>Rangs!H91</f>
        <v/>
      </c>
    </row>
    <row r="93" spans="1:7">
      <c r="A93" s="192" t="str">
        <f>Rangs!B92</f>
        <v/>
      </c>
      <c r="B93" s="192" t="str">
        <f>Rangs!C92</f>
        <v/>
      </c>
      <c r="C93" s="192" t="str">
        <f>Rangs!D92</f>
        <v/>
      </c>
      <c r="D93" s="192" t="str">
        <f>Rangs!E92</f>
        <v/>
      </c>
      <c r="E93" s="192" t="str">
        <f>Rangs!F92</f>
        <v/>
      </c>
      <c r="F93" s="192" t="str">
        <f>Rangs!G92</f>
        <v/>
      </c>
      <c r="G93" s="192" t="str">
        <f>Rangs!H92</f>
        <v/>
      </c>
    </row>
    <row r="94" spans="1:7">
      <c r="A94" s="192" t="str">
        <f>Rangs!B93</f>
        <v/>
      </c>
      <c r="B94" s="192" t="str">
        <f>Rangs!C93</f>
        <v/>
      </c>
      <c r="C94" s="192" t="str">
        <f>Rangs!D93</f>
        <v/>
      </c>
      <c r="D94" s="192" t="str">
        <f>Rangs!E93</f>
        <v/>
      </c>
      <c r="E94" s="192" t="str">
        <f>Rangs!F93</f>
        <v/>
      </c>
      <c r="F94" s="192" t="str">
        <f>Rangs!G93</f>
        <v/>
      </c>
      <c r="G94" s="192" t="str">
        <f>Rangs!H93</f>
        <v/>
      </c>
    </row>
    <row r="95" spans="1:7">
      <c r="A95" s="192" t="str">
        <f>Rangs!B94</f>
        <v/>
      </c>
      <c r="B95" s="192" t="str">
        <f>Rangs!C94</f>
        <v/>
      </c>
      <c r="C95" s="192" t="str">
        <f>Rangs!D94</f>
        <v/>
      </c>
      <c r="D95" s="192" t="str">
        <f>Rangs!E94</f>
        <v/>
      </c>
      <c r="E95" s="192" t="str">
        <f>Rangs!F94</f>
        <v/>
      </c>
      <c r="F95" s="192" t="str">
        <f>Rangs!G94</f>
        <v/>
      </c>
      <c r="G95" s="192" t="str">
        <f>Rangs!H94</f>
        <v/>
      </c>
    </row>
    <row r="96" spans="1:7">
      <c r="A96" s="192" t="str">
        <f>Rangs!B95</f>
        <v/>
      </c>
      <c r="B96" s="192" t="str">
        <f>Rangs!C95</f>
        <v/>
      </c>
      <c r="C96" s="192" t="str">
        <f>Rangs!D95</f>
        <v/>
      </c>
      <c r="D96" s="192" t="str">
        <f>Rangs!E95</f>
        <v/>
      </c>
      <c r="E96" s="192" t="str">
        <f>Rangs!F95</f>
        <v/>
      </c>
      <c r="F96" s="192" t="str">
        <f>Rangs!G95</f>
        <v/>
      </c>
      <c r="G96" s="192" t="str">
        <f>Rangs!H95</f>
        <v/>
      </c>
    </row>
    <row r="97" spans="1:7">
      <c r="A97" s="192" t="str">
        <f>Rangs!B96</f>
        <v/>
      </c>
      <c r="B97" s="192" t="str">
        <f>Rangs!C96</f>
        <v/>
      </c>
      <c r="C97" s="192" t="str">
        <f>Rangs!D96</f>
        <v/>
      </c>
      <c r="D97" s="192" t="str">
        <f>Rangs!E96</f>
        <v/>
      </c>
      <c r="E97" s="192" t="str">
        <f>Rangs!F96</f>
        <v/>
      </c>
      <c r="F97" s="192" t="str">
        <f>Rangs!G96</f>
        <v/>
      </c>
      <c r="G97" s="192" t="str">
        <f>Rangs!H96</f>
        <v/>
      </c>
    </row>
    <row r="98" spans="1:7">
      <c r="A98" s="192" t="str">
        <f>Rangs!B97</f>
        <v/>
      </c>
      <c r="B98" s="192" t="str">
        <f>Rangs!C97</f>
        <v/>
      </c>
      <c r="C98" s="192" t="str">
        <f>Rangs!D97</f>
        <v/>
      </c>
      <c r="D98" s="192" t="str">
        <f>Rangs!E97</f>
        <v/>
      </c>
      <c r="E98" s="192" t="str">
        <f>Rangs!F97</f>
        <v/>
      </c>
      <c r="F98" s="192" t="str">
        <f>Rangs!G97</f>
        <v/>
      </c>
      <c r="G98" s="192" t="str">
        <f>Rangs!H97</f>
        <v/>
      </c>
    </row>
    <row r="99" spans="1:7">
      <c r="A99" s="192" t="str">
        <f>Rangs!B98</f>
        <v/>
      </c>
      <c r="B99" s="192" t="str">
        <f>Rangs!C98</f>
        <v/>
      </c>
      <c r="C99" s="192" t="str">
        <f>Rangs!D98</f>
        <v/>
      </c>
      <c r="D99" s="192" t="str">
        <f>Rangs!E98</f>
        <v/>
      </c>
      <c r="E99" s="192" t="str">
        <f>Rangs!F98</f>
        <v/>
      </c>
      <c r="F99" s="192" t="str">
        <f>Rangs!G98</f>
        <v/>
      </c>
      <c r="G99" s="192" t="str">
        <f>Rangs!H98</f>
        <v/>
      </c>
    </row>
    <row r="100" spans="1:7">
      <c r="A100" s="192" t="str">
        <f>Rangs!B99</f>
        <v/>
      </c>
      <c r="B100" s="192" t="str">
        <f>Rangs!C99</f>
        <v/>
      </c>
      <c r="C100" s="192" t="str">
        <f>Rangs!D99</f>
        <v/>
      </c>
      <c r="D100" s="192" t="str">
        <f>Rangs!E99</f>
        <v/>
      </c>
      <c r="E100" s="192" t="str">
        <f>Rangs!F99</f>
        <v/>
      </c>
      <c r="F100" s="192" t="str">
        <f>Rangs!G99</f>
        <v/>
      </c>
      <c r="G100" s="192" t="str">
        <f>Rangs!H99</f>
        <v/>
      </c>
    </row>
    <row r="101" spans="1:7">
      <c r="A101" s="192" t="str">
        <f>Rangs!B100</f>
        <v/>
      </c>
      <c r="B101" s="192" t="str">
        <f>Rangs!C100</f>
        <v/>
      </c>
      <c r="C101" s="192" t="str">
        <f>Rangs!D100</f>
        <v/>
      </c>
      <c r="D101" s="192" t="str">
        <f>Rangs!E100</f>
        <v/>
      </c>
      <c r="E101" s="192" t="str">
        <f>Rangs!F100</f>
        <v/>
      </c>
      <c r="F101" s="192" t="str">
        <f>Rangs!G100</f>
        <v/>
      </c>
      <c r="G101" s="192" t="str">
        <f>Rangs!H100</f>
        <v/>
      </c>
    </row>
    <row r="102" spans="1:7">
      <c r="A102" s="192" t="str">
        <f>Rangs!B101</f>
        <v/>
      </c>
      <c r="B102" s="192" t="str">
        <f>Rangs!C101</f>
        <v/>
      </c>
      <c r="C102" s="192" t="str">
        <f>Rangs!D101</f>
        <v/>
      </c>
      <c r="D102" s="192" t="str">
        <f>Rangs!E101</f>
        <v/>
      </c>
      <c r="E102" s="192" t="str">
        <f>Rangs!F101</f>
        <v/>
      </c>
      <c r="F102" s="192" t="str">
        <f>Rangs!G101</f>
        <v/>
      </c>
      <c r="G102" s="192" t="str">
        <f>Rangs!H101</f>
        <v/>
      </c>
    </row>
    <row r="103" spans="1:7">
      <c r="A103" s="192" t="str">
        <f>Rangs!B102</f>
        <v/>
      </c>
      <c r="B103" s="192" t="str">
        <f>Rangs!C102</f>
        <v/>
      </c>
      <c r="C103" s="192" t="str">
        <f>Rangs!D102</f>
        <v/>
      </c>
      <c r="D103" s="192" t="str">
        <f>Rangs!E102</f>
        <v/>
      </c>
      <c r="E103" s="192" t="str">
        <f>Rangs!F102</f>
        <v/>
      </c>
      <c r="F103" s="192" t="str">
        <f>Rangs!G102</f>
        <v/>
      </c>
      <c r="G103" s="192" t="str">
        <f>Rangs!H102</f>
        <v/>
      </c>
    </row>
    <row r="104" spans="1:7">
      <c r="A104" s="192" t="str">
        <f>Rangs!B103</f>
        <v/>
      </c>
      <c r="B104" s="192" t="str">
        <f>Rangs!C103</f>
        <v/>
      </c>
      <c r="C104" s="192" t="str">
        <f>Rangs!D103</f>
        <v/>
      </c>
      <c r="D104" s="192" t="str">
        <f>Rangs!E103</f>
        <v/>
      </c>
      <c r="E104" s="192" t="str">
        <f>Rangs!F103</f>
        <v/>
      </c>
      <c r="F104" s="192" t="str">
        <f>Rangs!G103</f>
        <v/>
      </c>
      <c r="G104" s="192" t="str">
        <f>Rangs!H103</f>
        <v/>
      </c>
    </row>
    <row r="105" spans="1:7">
      <c r="A105" s="192" t="str">
        <f>Rangs!B104</f>
        <v/>
      </c>
      <c r="B105" s="192" t="str">
        <f>Rangs!C104</f>
        <v/>
      </c>
      <c r="C105" s="192" t="str">
        <f>Rangs!D104</f>
        <v/>
      </c>
      <c r="D105" s="192" t="str">
        <f>Rangs!E104</f>
        <v/>
      </c>
      <c r="E105" s="192" t="str">
        <f>Rangs!F104</f>
        <v/>
      </c>
      <c r="F105" s="192" t="str">
        <f>Rangs!G104</f>
        <v/>
      </c>
      <c r="G105" s="192" t="str">
        <f>Rangs!H104</f>
        <v/>
      </c>
    </row>
  </sheetData>
  <sheetProtection sheet="1" objects="1" scenarios="1" formatCells="0"/>
  <mergeCells count="12">
    <mergeCell ref="A1:N1"/>
    <mergeCell ref="H53:N53"/>
    <mergeCell ref="I55:N55"/>
    <mergeCell ref="H21:N21"/>
    <mergeCell ref="I23:N23"/>
    <mergeCell ref="H29:I29"/>
    <mergeCell ref="J29:K29"/>
    <mergeCell ref="H61:I61"/>
    <mergeCell ref="J61:K61"/>
    <mergeCell ref="I56:J56"/>
    <mergeCell ref="K56:L56"/>
    <mergeCell ref="A4:G4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05"/>
  <sheetViews>
    <sheetView workbookViewId="0">
      <selection sqref="A1:O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7" width="3.5" style="97" customWidth="1"/>
    <col min="8" max="8" width="3.8984375" style="97" customWidth="1"/>
    <col min="9" max="9" width="11.69921875" style="97" customWidth="1"/>
    <col min="10" max="10" width="7" style="97" customWidth="1"/>
    <col min="11" max="11" width="7.09765625" style="97" customWidth="1"/>
    <col min="12" max="12" width="8.796875" style="97" customWidth="1"/>
    <col min="13" max="15" width="7.59765625" style="97" customWidth="1"/>
    <col min="16" max="16384" width="11.19921875" style="97"/>
  </cols>
  <sheetData>
    <row r="1" spans="1:15" ht="60.6" customHeight="1">
      <c r="A1" s="253" t="s">
        <v>376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15">
      <c r="L2" s="107" t="s">
        <v>83</v>
      </c>
      <c r="M2" s="108" t="s">
        <v>139</v>
      </c>
    </row>
    <row r="3" spans="1:15">
      <c r="I3" s="130" t="s">
        <v>113</v>
      </c>
      <c r="J3" s="201">
        <f>COUNT(A6:A105)</f>
        <v>0</v>
      </c>
      <c r="M3" s="108" t="s">
        <v>140</v>
      </c>
    </row>
    <row r="4" spans="1:15">
      <c r="A4" s="261" t="s">
        <v>100</v>
      </c>
      <c r="B4" s="262"/>
      <c r="C4" s="262"/>
      <c r="D4" s="262"/>
      <c r="E4" s="262"/>
      <c r="F4" s="262"/>
      <c r="G4" s="262"/>
      <c r="H4" s="263"/>
      <c r="I4" s="109" t="s">
        <v>84</v>
      </c>
      <c r="J4" s="187">
        <f>COUNT(A6:A105)</f>
        <v>0</v>
      </c>
    </row>
    <row r="5" spans="1:15" ht="16.2" thickBot="1">
      <c r="A5" s="193" t="s">
        <v>141</v>
      </c>
      <c r="B5" s="194" t="s">
        <v>142</v>
      </c>
      <c r="C5" s="195" t="s">
        <v>143</v>
      </c>
      <c r="D5" s="195" t="s">
        <v>144</v>
      </c>
      <c r="E5" s="195" t="s">
        <v>145</v>
      </c>
      <c r="F5" s="195" t="s">
        <v>146</v>
      </c>
      <c r="G5" s="195" t="s">
        <v>147</v>
      </c>
      <c r="H5" s="195" t="s">
        <v>148</v>
      </c>
      <c r="I5" s="132" t="s">
        <v>85</v>
      </c>
      <c r="J5" s="188">
        <f>SUM(A6:A105)</f>
        <v>0</v>
      </c>
    </row>
    <row r="6" spans="1:15">
      <c r="A6" s="192" t="str">
        <f>Rangs!B5</f>
        <v/>
      </c>
      <c r="B6" s="192" t="str">
        <f>Rangs!C5</f>
        <v/>
      </c>
      <c r="C6" s="192" t="str">
        <f>Rangs!D5</f>
        <v/>
      </c>
      <c r="D6" s="192" t="str">
        <f>Rangs!E5</f>
        <v/>
      </c>
      <c r="E6" s="192" t="str">
        <f>Rangs!F5</f>
        <v/>
      </c>
      <c r="F6" s="192" t="str">
        <f>Rangs!G5</f>
        <v/>
      </c>
      <c r="G6" s="192" t="str">
        <f>Rangs!H5</f>
        <v/>
      </c>
      <c r="H6" s="192" t="str">
        <f>Rangs!I5</f>
        <v/>
      </c>
      <c r="I6" s="109" t="s">
        <v>86</v>
      </c>
      <c r="J6" s="187">
        <f>COUNT(B6:B105)</f>
        <v>0</v>
      </c>
      <c r="L6" s="112"/>
    </row>
    <row r="7" spans="1:15">
      <c r="A7" s="192" t="str">
        <f>Rangs!B6</f>
        <v/>
      </c>
      <c r="B7" s="192" t="str">
        <f>Rangs!C6</f>
        <v/>
      </c>
      <c r="C7" s="192" t="str">
        <f>Rangs!D6</f>
        <v/>
      </c>
      <c r="D7" s="192" t="str">
        <f>Rangs!E6</f>
        <v/>
      </c>
      <c r="E7" s="192" t="str">
        <f>Rangs!F6</f>
        <v/>
      </c>
      <c r="F7" s="192" t="str">
        <f>Rangs!G6</f>
        <v/>
      </c>
      <c r="G7" s="192" t="str">
        <f>Rangs!H6</f>
        <v/>
      </c>
      <c r="H7" s="192" t="str">
        <f>Rangs!I6</f>
        <v/>
      </c>
      <c r="I7" s="132" t="s">
        <v>87</v>
      </c>
      <c r="J7" s="188">
        <f>SUM(B6:B105)</f>
        <v>0</v>
      </c>
    </row>
    <row r="8" spans="1:15">
      <c r="A8" s="192" t="str">
        <f>Rangs!B7</f>
        <v/>
      </c>
      <c r="B8" s="192" t="str">
        <f>Rangs!C7</f>
        <v/>
      </c>
      <c r="C8" s="192" t="str">
        <f>Rangs!D7</f>
        <v/>
      </c>
      <c r="D8" s="192" t="str">
        <f>Rangs!E7</f>
        <v/>
      </c>
      <c r="E8" s="192" t="str">
        <f>Rangs!F7</f>
        <v/>
      </c>
      <c r="F8" s="192" t="str">
        <f>Rangs!G7</f>
        <v/>
      </c>
      <c r="G8" s="192" t="str">
        <f>Rangs!H7</f>
        <v/>
      </c>
      <c r="H8" s="192" t="str">
        <f>Rangs!I7</f>
        <v/>
      </c>
      <c r="I8" s="109" t="s">
        <v>88</v>
      </c>
      <c r="J8" s="187">
        <f>COUNT(C6:C105)</f>
        <v>0</v>
      </c>
      <c r="L8" s="112"/>
    </row>
    <row r="9" spans="1:15">
      <c r="A9" s="192" t="str">
        <f>Rangs!B8</f>
        <v/>
      </c>
      <c r="B9" s="192" t="str">
        <f>Rangs!C8</f>
        <v/>
      </c>
      <c r="C9" s="192" t="str">
        <f>Rangs!D8</f>
        <v/>
      </c>
      <c r="D9" s="192" t="str">
        <f>Rangs!E8</f>
        <v/>
      </c>
      <c r="E9" s="192" t="str">
        <f>Rangs!F8</f>
        <v/>
      </c>
      <c r="F9" s="192" t="str">
        <f>Rangs!G8</f>
        <v/>
      </c>
      <c r="G9" s="192" t="str">
        <f>Rangs!H8</f>
        <v/>
      </c>
      <c r="H9" s="192" t="str">
        <f>Rangs!I8</f>
        <v/>
      </c>
      <c r="I9" s="132" t="s">
        <v>89</v>
      </c>
      <c r="J9" s="188">
        <f>SUM(C6:C105)</f>
        <v>0</v>
      </c>
    </row>
    <row r="10" spans="1:15">
      <c r="A10" s="192" t="str">
        <f>Rangs!B9</f>
        <v/>
      </c>
      <c r="B10" s="192" t="str">
        <f>Rangs!C9</f>
        <v/>
      </c>
      <c r="C10" s="192" t="str">
        <f>Rangs!D9</f>
        <v/>
      </c>
      <c r="D10" s="192" t="str">
        <f>Rangs!E9</f>
        <v/>
      </c>
      <c r="E10" s="192" t="str">
        <f>Rangs!F9</f>
        <v/>
      </c>
      <c r="F10" s="192" t="str">
        <f>Rangs!G9</f>
        <v/>
      </c>
      <c r="G10" s="192" t="str">
        <f>Rangs!H9</f>
        <v/>
      </c>
      <c r="H10" s="192" t="str">
        <f>Rangs!I9</f>
        <v/>
      </c>
      <c r="I10" s="109" t="s">
        <v>101</v>
      </c>
      <c r="J10" s="187">
        <f>COUNT(D6:D105)</f>
        <v>0</v>
      </c>
    </row>
    <row r="11" spans="1:15">
      <c r="A11" s="192" t="str">
        <f>Rangs!B10</f>
        <v/>
      </c>
      <c r="B11" s="192" t="str">
        <f>Rangs!C10</f>
        <v/>
      </c>
      <c r="C11" s="192" t="str">
        <f>Rangs!D10</f>
        <v/>
      </c>
      <c r="D11" s="192" t="str">
        <f>Rangs!E10</f>
        <v/>
      </c>
      <c r="E11" s="192" t="str">
        <f>Rangs!F10</f>
        <v/>
      </c>
      <c r="F11" s="192" t="str">
        <f>Rangs!G10</f>
        <v/>
      </c>
      <c r="G11" s="192" t="str">
        <f>Rangs!H10</f>
        <v/>
      </c>
      <c r="H11" s="192" t="str">
        <f>Rangs!I10</f>
        <v/>
      </c>
      <c r="I11" s="132" t="s">
        <v>102</v>
      </c>
      <c r="J11" s="188">
        <f>SUM(D6:D105)</f>
        <v>0</v>
      </c>
    </row>
    <row r="12" spans="1:15">
      <c r="A12" s="192" t="str">
        <f>Rangs!B11</f>
        <v/>
      </c>
      <c r="B12" s="192" t="str">
        <f>Rangs!C11</f>
        <v/>
      </c>
      <c r="C12" s="192" t="str">
        <f>Rangs!D11</f>
        <v/>
      </c>
      <c r="D12" s="192" t="str">
        <f>Rangs!E11</f>
        <v/>
      </c>
      <c r="E12" s="192" t="str">
        <f>Rangs!F11</f>
        <v/>
      </c>
      <c r="F12" s="192" t="str">
        <f>Rangs!G11</f>
        <v/>
      </c>
      <c r="G12" s="192" t="str">
        <f>Rangs!H11</f>
        <v/>
      </c>
      <c r="H12" s="192" t="str">
        <f>Rangs!I11</f>
        <v/>
      </c>
      <c r="I12" s="109" t="s">
        <v>104</v>
      </c>
      <c r="J12" s="187">
        <f>COUNT(E6:E105)</f>
        <v>0</v>
      </c>
    </row>
    <row r="13" spans="1:15">
      <c r="A13" s="192" t="str">
        <f>Rangs!B12</f>
        <v/>
      </c>
      <c r="B13" s="192" t="str">
        <f>Rangs!C12</f>
        <v/>
      </c>
      <c r="C13" s="192" t="str">
        <f>Rangs!D12</f>
        <v/>
      </c>
      <c r="D13" s="192" t="str">
        <f>Rangs!E12</f>
        <v/>
      </c>
      <c r="E13" s="192" t="str">
        <f>Rangs!F12</f>
        <v/>
      </c>
      <c r="F13" s="192" t="str">
        <f>Rangs!G12</f>
        <v/>
      </c>
      <c r="G13" s="192" t="str">
        <f>Rangs!H12</f>
        <v/>
      </c>
      <c r="H13" s="192" t="str">
        <f>Rangs!I12</f>
        <v/>
      </c>
      <c r="I13" s="132" t="s">
        <v>105</v>
      </c>
      <c r="J13" s="188">
        <f>SUM(E6:E105)</f>
        <v>0</v>
      </c>
    </row>
    <row r="14" spans="1:15">
      <c r="A14" s="192" t="str">
        <f>Rangs!B13</f>
        <v/>
      </c>
      <c r="B14" s="192" t="str">
        <f>Rangs!C13</f>
        <v/>
      </c>
      <c r="C14" s="192" t="str">
        <f>Rangs!D13</f>
        <v/>
      </c>
      <c r="D14" s="192" t="str">
        <f>Rangs!E13</f>
        <v/>
      </c>
      <c r="E14" s="192" t="str">
        <f>Rangs!F13</f>
        <v/>
      </c>
      <c r="F14" s="192" t="str">
        <f>Rangs!G13</f>
        <v/>
      </c>
      <c r="G14" s="192" t="str">
        <f>Rangs!H13</f>
        <v/>
      </c>
      <c r="H14" s="192" t="str">
        <f>Rangs!I13</f>
        <v/>
      </c>
      <c r="I14" s="109" t="s">
        <v>106</v>
      </c>
      <c r="J14" s="187">
        <f>COUNT(F6:F105)</f>
        <v>0</v>
      </c>
    </row>
    <row r="15" spans="1:15">
      <c r="A15" s="192" t="str">
        <f>Rangs!B14</f>
        <v/>
      </c>
      <c r="B15" s="192" t="str">
        <f>Rangs!C14</f>
        <v/>
      </c>
      <c r="C15" s="192" t="str">
        <f>Rangs!D14</f>
        <v/>
      </c>
      <c r="D15" s="192" t="str">
        <f>Rangs!E14</f>
        <v/>
      </c>
      <c r="E15" s="192" t="str">
        <f>Rangs!F14</f>
        <v/>
      </c>
      <c r="F15" s="192" t="str">
        <f>Rangs!G14</f>
        <v/>
      </c>
      <c r="G15" s="192" t="str">
        <f>Rangs!H14</f>
        <v/>
      </c>
      <c r="H15" s="192" t="str">
        <f>Rangs!I14</f>
        <v/>
      </c>
      <c r="I15" s="132" t="s">
        <v>107</v>
      </c>
      <c r="J15" s="188">
        <f>SUM(F6:F105)</f>
        <v>0</v>
      </c>
    </row>
    <row r="16" spans="1:15">
      <c r="A16" s="192" t="str">
        <f>Rangs!B15</f>
        <v/>
      </c>
      <c r="B16" s="192" t="str">
        <f>Rangs!C15</f>
        <v/>
      </c>
      <c r="C16" s="192" t="str">
        <f>Rangs!D15</f>
        <v/>
      </c>
      <c r="D16" s="192" t="str">
        <f>Rangs!E15</f>
        <v/>
      </c>
      <c r="E16" s="192" t="str">
        <f>Rangs!F15</f>
        <v/>
      </c>
      <c r="F16" s="192" t="str">
        <f>Rangs!G15</f>
        <v/>
      </c>
      <c r="G16" s="192" t="str">
        <f>Rangs!H15</f>
        <v/>
      </c>
      <c r="H16" s="192" t="str">
        <f>Rangs!I15</f>
        <v/>
      </c>
      <c r="I16" s="109" t="s">
        <v>108</v>
      </c>
      <c r="J16" s="187">
        <f>COUNT(G6:G105)</f>
        <v>0</v>
      </c>
    </row>
    <row r="17" spans="1:15">
      <c r="A17" s="192" t="str">
        <f>Rangs!B16</f>
        <v/>
      </c>
      <c r="B17" s="192" t="str">
        <f>Rangs!C16</f>
        <v/>
      </c>
      <c r="C17" s="192" t="str">
        <f>Rangs!D16</f>
        <v/>
      </c>
      <c r="D17" s="192" t="str">
        <f>Rangs!E16</f>
        <v/>
      </c>
      <c r="E17" s="192" t="str">
        <f>Rangs!F16</f>
        <v/>
      </c>
      <c r="F17" s="192" t="str">
        <f>Rangs!G16</f>
        <v/>
      </c>
      <c r="G17" s="192" t="str">
        <f>Rangs!H16</f>
        <v/>
      </c>
      <c r="H17" s="192" t="str">
        <f>Rangs!I16</f>
        <v/>
      </c>
      <c r="I17" s="132" t="s">
        <v>109</v>
      </c>
      <c r="J17" s="188">
        <f>SUM(G6:G105)</f>
        <v>0</v>
      </c>
    </row>
    <row r="18" spans="1:15">
      <c r="A18" s="192" t="str">
        <f>Rangs!B17</f>
        <v/>
      </c>
      <c r="B18" s="192" t="str">
        <f>Rangs!C17</f>
        <v/>
      </c>
      <c r="C18" s="192" t="str">
        <f>Rangs!D17</f>
        <v/>
      </c>
      <c r="D18" s="192" t="str">
        <f>Rangs!E17</f>
        <v/>
      </c>
      <c r="E18" s="192" t="str">
        <f>Rangs!F17</f>
        <v/>
      </c>
      <c r="F18" s="192" t="str">
        <f>Rangs!G17</f>
        <v/>
      </c>
      <c r="G18" s="192" t="str">
        <f>Rangs!H17</f>
        <v/>
      </c>
      <c r="H18" s="192" t="str">
        <f>Rangs!I17</f>
        <v/>
      </c>
      <c r="I18" s="109" t="s">
        <v>110</v>
      </c>
      <c r="J18" s="187">
        <f>COUNT(H6:H105)</f>
        <v>0</v>
      </c>
    </row>
    <row r="19" spans="1:15">
      <c r="A19" s="192" t="str">
        <f>Rangs!B18</f>
        <v/>
      </c>
      <c r="B19" s="192" t="str">
        <f>Rangs!C18</f>
        <v/>
      </c>
      <c r="C19" s="192" t="str">
        <f>Rangs!D18</f>
        <v/>
      </c>
      <c r="D19" s="192" t="str">
        <f>Rangs!E18</f>
        <v/>
      </c>
      <c r="E19" s="192" t="str">
        <f>Rangs!F18</f>
        <v/>
      </c>
      <c r="F19" s="192" t="str">
        <f>Rangs!G18</f>
        <v/>
      </c>
      <c r="G19" s="192" t="str">
        <f>Rangs!H18</f>
        <v/>
      </c>
      <c r="H19" s="192" t="str">
        <f>Rangs!I18</f>
        <v/>
      </c>
      <c r="I19" s="132" t="s">
        <v>111</v>
      </c>
      <c r="J19" s="188">
        <f>SUM(H6:H105)</f>
        <v>0</v>
      </c>
      <c r="L19" s="113" t="str">
        <f>IF(COUNT(données!B7:P7)=8," ","ATTENTION,vous n'êtes pas dans la bonne feuille")</f>
        <v>ATTENTION,vous n'êtes pas dans la bonne feuille</v>
      </c>
    </row>
    <row r="20" spans="1:15">
      <c r="A20" s="192" t="str">
        <f>Rangs!B19</f>
        <v/>
      </c>
      <c r="B20" s="192" t="str">
        <f>Rangs!C19</f>
        <v/>
      </c>
      <c r="C20" s="192" t="str">
        <f>Rangs!D19</f>
        <v/>
      </c>
      <c r="D20" s="192" t="str">
        <f>Rangs!E19</f>
        <v/>
      </c>
      <c r="E20" s="192" t="str">
        <f>Rangs!F19</f>
        <v/>
      </c>
      <c r="F20" s="192" t="str">
        <f>Rangs!G19</f>
        <v/>
      </c>
      <c r="G20" s="192" t="str">
        <f>Rangs!H19</f>
        <v/>
      </c>
      <c r="H20" s="192" t="str">
        <f>Rangs!I19</f>
        <v/>
      </c>
    </row>
    <row r="21" spans="1:15">
      <c r="A21" s="192" t="str">
        <f>Rangs!B20</f>
        <v/>
      </c>
      <c r="B21" s="192" t="str">
        <f>Rangs!C20</f>
        <v/>
      </c>
      <c r="C21" s="192" t="str">
        <f>Rangs!D20</f>
        <v/>
      </c>
      <c r="D21" s="192" t="str">
        <f>Rangs!E20</f>
        <v/>
      </c>
      <c r="E21" s="192" t="str">
        <f>Rangs!F20</f>
        <v/>
      </c>
      <c r="F21" s="192" t="str">
        <f>Rangs!G20</f>
        <v/>
      </c>
      <c r="G21" s="192" t="str">
        <f>Rangs!H20</f>
        <v/>
      </c>
      <c r="H21" s="192" t="str">
        <f>Rangs!I20</f>
        <v/>
      </c>
    </row>
    <row r="22" spans="1:15" ht="16.2" thickBot="1">
      <c r="A22" s="192" t="str">
        <f>Rangs!B21</f>
        <v/>
      </c>
      <c r="B22" s="192" t="str">
        <f>Rangs!C21</f>
        <v/>
      </c>
      <c r="C22" s="192" t="str">
        <f>Rangs!D21</f>
        <v/>
      </c>
      <c r="D22" s="192" t="str">
        <f>Rangs!E21</f>
        <v/>
      </c>
      <c r="E22" s="192" t="str">
        <f>Rangs!F21</f>
        <v/>
      </c>
      <c r="F22" s="192" t="str">
        <f>Rangs!G21</f>
        <v/>
      </c>
      <c r="G22" s="192" t="str">
        <f>Rangs!H21</f>
        <v/>
      </c>
      <c r="H22" s="192" t="str">
        <f>Rangs!I21</f>
        <v/>
      </c>
      <c r="I22" s="114"/>
      <c r="J22" s="115"/>
      <c r="K22" s="115"/>
      <c r="L22" s="115"/>
      <c r="M22" s="115"/>
      <c r="N22" s="115"/>
      <c r="O22" s="115"/>
    </row>
    <row r="23" spans="1:15" ht="51.75" customHeight="1">
      <c r="A23" s="192" t="str">
        <f>Rangs!B22</f>
        <v/>
      </c>
      <c r="B23" s="192" t="str">
        <f>Rangs!C22</f>
        <v/>
      </c>
      <c r="C23" s="192" t="str">
        <f>Rangs!D22</f>
        <v/>
      </c>
      <c r="D23" s="192" t="str">
        <f>Rangs!E22</f>
        <v/>
      </c>
      <c r="E23" s="192" t="str">
        <f>Rangs!F22</f>
        <v/>
      </c>
      <c r="F23" s="192" t="str">
        <f>Rangs!G22</f>
        <v/>
      </c>
      <c r="G23" s="192" t="str">
        <f>Rangs!H22</f>
        <v/>
      </c>
      <c r="H23" s="200" t="str">
        <f>Rangs!I22</f>
        <v/>
      </c>
      <c r="I23" s="257" t="s">
        <v>377</v>
      </c>
      <c r="J23" s="268"/>
      <c r="K23" s="268"/>
      <c r="L23" s="268"/>
      <c r="M23" s="268"/>
      <c r="N23" s="268"/>
      <c r="O23" s="269"/>
    </row>
    <row r="24" spans="1:15">
      <c r="A24" s="192" t="str">
        <f>Rangs!B23</f>
        <v/>
      </c>
      <c r="B24" s="192" t="str">
        <f>Rangs!C23</f>
        <v/>
      </c>
      <c r="C24" s="192" t="str">
        <f>Rangs!D23</f>
        <v/>
      </c>
      <c r="D24" s="192" t="str">
        <f>Rangs!E23</f>
        <v/>
      </c>
      <c r="E24" s="192" t="str">
        <f>Rangs!F23</f>
        <v/>
      </c>
      <c r="F24" s="192" t="str">
        <f>Rangs!G23</f>
        <v/>
      </c>
      <c r="G24" s="192" t="str">
        <f>Rangs!H23</f>
        <v/>
      </c>
      <c r="H24" s="200" t="str">
        <f>Rangs!I23</f>
        <v/>
      </c>
      <c r="I24" s="143"/>
      <c r="J24" s="122"/>
      <c r="K24" s="122"/>
      <c r="L24" s="122"/>
      <c r="M24" s="122"/>
      <c r="N24" s="122"/>
      <c r="O24" s="144"/>
    </row>
    <row r="25" spans="1:15">
      <c r="A25" s="192" t="str">
        <f>Rangs!B24</f>
        <v/>
      </c>
      <c r="B25" s="192" t="str">
        <f>Rangs!C24</f>
        <v/>
      </c>
      <c r="C25" s="192" t="str">
        <f>Rangs!D24</f>
        <v/>
      </c>
      <c r="D25" s="192" t="str">
        <f>Rangs!E24</f>
        <v/>
      </c>
      <c r="E25" s="192" t="str">
        <f>Rangs!F24</f>
        <v/>
      </c>
      <c r="F25" s="192" t="str">
        <f>Rangs!G24</f>
        <v/>
      </c>
      <c r="G25" s="192" t="str">
        <f>Rangs!H24</f>
        <v/>
      </c>
      <c r="H25" s="200" t="str">
        <f>Rangs!I24</f>
        <v/>
      </c>
      <c r="I25" s="143"/>
      <c r="J25" s="275" t="s">
        <v>77</v>
      </c>
      <c r="K25" s="277"/>
      <c r="L25" s="277"/>
      <c r="M25" s="277"/>
      <c r="N25" s="277"/>
      <c r="O25" s="278"/>
    </row>
    <row r="26" spans="1:15">
      <c r="A26" s="192" t="str">
        <f>Rangs!B25</f>
        <v/>
      </c>
      <c r="B26" s="192" t="str">
        <f>Rangs!C25</f>
        <v/>
      </c>
      <c r="C26" s="192" t="str">
        <f>Rangs!D25</f>
        <v/>
      </c>
      <c r="D26" s="192" t="str">
        <f>Rangs!E25</f>
        <v/>
      </c>
      <c r="E26" s="192" t="str">
        <f>Rangs!F25</f>
        <v/>
      </c>
      <c r="F26" s="192" t="str">
        <f>Rangs!G25</f>
        <v/>
      </c>
      <c r="G26" s="192" t="str">
        <f>Rangs!H25</f>
        <v/>
      </c>
      <c r="H26" s="200" t="str">
        <f>Rangs!I25</f>
        <v/>
      </c>
      <c r="I26" s="145" t="s">
        <v>78</v>
      </c>
      <c r="J26" s="116">
        <v>0.3</v>
      </c>
      <c r="K26" s="116">
        <v>0.25</v>
      </c>
      <c r="L26" s="116">
        <v>0.2</v>
      </c>
      <c r="M26" s="116">
        <v>0.15</v>
      </c>
      <c r="N26" s="116">
        <v>0.1</v>
      </c>
      <c r="O26" s="146">
        <v>0.05</v>
      </c>
    </row>
    <row r="27" spans="1:15">
      <c r="A27" s="192" t="str">
        <f>Rangs!B26</f>
        <v/>
      </c>
      <c r="B27" s="192" t="str">
        <f>Rangs!C26</f>
        <v/>
      </c>
      <c r="C27" s="192" t="str">
        <f>Rangs!D26</f>
        <v/>
      </c>
      <c r="D27" s="192" t="str">
        <f>Rangs!E26</f>
        <v/>
      </c>
      <c r="E27" s="192" t="str">
        <f>Rangs!F26</f>
        <v/>
      </c>
      <c r="F27" s="192" t="str">
        <f>Rangs!G26</f>
        <v/>
      </c>
      <c r="G27" s="192" t="str">
        <f>Rangs!H26</f>
        <v/>
      </c>
      <c r="H27" s="200" t="str">
        <f>Rangs!I26</f>
        <v/>
      </c>
      <c r="I27" s="145" t="s">
        <v>80</v>
      </c>
      <c r="J27" s="116">
        <v>0.15</v>
      </c>
      <c r="K27" s="116">
        <v>0.125</v>
      </c>
      <c r="L27" s="116">
        <v>0.1</v>
      </c>
      <c r="M27" s="116">
        <v>7.4999999999999997E-2</v>
      </c>
      <c r="N27" s="116">
        <v>0.05</v>
      </c>
      <c r="O27" s="146">
        <v>2.5000000000000001E-2</v>
      </c>
    </row>
    <row r="28" spans="1:15" ht="16.2" thickBot="1">
      <c r="A28" s="192" t="str">
        <f>Rangs!B27</f>
        <v/>
      </c>
      <c r="B28" s="192" t="str">
        <f>Rangs!C27</f>
        <v/>
      </c>
      <c r="C28" s="192" t="str">
        <f>Rangs!D27</f>
        <v/>
      </c>
      <c r="D28" s="192" t="str">
        <f>Rangs!E27</f>
        <v/>
      </c>
      <c r="E28" s="192" t="str">
        <f>Rangs!F27</f>
        <v/>
      </c>
      <c r="F28" s="192" t="str">
        <f>Rangs!G27</f>
        <v/>
      </c>
      <c r="G28" s="192" t="str">
        <f>Rangs!H27</f>
        <v/>
      </c>
      <c r="H28" s="200" t="str">
        <f>Rangs!I27</f>
        <v/>
      </c>
      <c r="I28" s="147" t="s">
        <v>90</v>
      </c>
      <c r="J28" s="117">
        <v>3</v>
      </c>
      <c r="K28" s="118">
        <v>4</v>
      </c>
      <c r="L28" s="118">
        <v>5</v>
      </c>
      <c r="M28" s="118">
        <v>6</v>
      </c>
      <c r="N28" s="118">
        <v>7</v>
      </c>
      <c r="O28" s="148">
        <v>8</v>
      </c>
    </row>
    <row r="29" spans="1:15" ht="16.2" thickBot="1">
      <c r="A29" s="192" t="str">
        <f>Rangs!B28</f>
        <v/>
      </c>
      <c r="B29" s="192" t="str">
        <f>Rangs!C28</f>
        <v/>
      </c>
      <c r="C29" s="192" t="str">
        <f>Rangs!D28</f>
        <v/>
      </c>
      <c r="D29" s="192" t="str">
        <f>Rangs!E28</f>
        <v/>
      </c>
      <c r="E29" s="192" t="str">
        <f>Rangs!F28</f>
        <v/>
      </c>
      <c r="F29" s="192" t="str">
        <f>Rangs!G28</f>
        <v/>
      </c>
      <c r="G29" s="192" t="str">
        <f>Rangs!H28</f>
        <v/>
      </c>
      <c r="H29" s="200" t="str">
        <f>Rangs!I28</f>
        <v/>
      </c>
      <c r="I29" s="179" t="s">
        <v>91</v>
      </c>
      <c r="J29" s="134">
        <v>8</v>
      </c>
      <c r="K29" s="122"/>
      <c r="L29" s="122"/>
      <c r="M29" s="122"/>
      <c r="N29" s="122"/>
      <c r="O29" s="144"/>
    </row>
    <row r="30" spans="1:15">
      <c r="A30" s="192" t="str">
        <f>Rangs!B29</f>
        <v/>
      </c>
      <c r="B30" s="192" t="str">
        <f>Rangs!C29</f>
        <v/>
      </c>
      <c r="C30" s="192" t="str">
        <f>Rangs!D29</f>
        <v/>
      </c>
      <c r="D30" s="192" t="str">
        <f>Rangs!E29</f>
        <v/>
      </c>
      <c r="E30" s="192" t="str">
        <f>Rangs!F29</f>
        <v/>
      </c>
      <c r="F30" s="192" t="str">
        <f>Rangs!G29</f>
        <v/>
      </c>
      <c r="G30" s="192" t="str">
        <f>Rangs!H29</f>
        <v/>
      </c>
      <c r="H30" s="200" t="str">
        <f>Rangs!I29</f>
        <v/>
      </c>
      <c r="I30" s="143"/>
      <c r="J30" s="122"/>
      <c r="K30" s="161" t="s">
        <v>92</v>
      </c>
      <c r="L30" s="162">
        <f>VLOOKUP(28,_TZ2,J29,FALSE)</f>
        <v>3.125</v>
      </c>
      <c r="M30" s="122"/>
      <c r="N30" s="122"/>
      <c r="O30" s="144"/>
    </row>
    <row r="31" spans="1:15">
      <c r="A31" s="192" t="str">
        <f>Rangs!B30</f>
        <v/>
      </c>
      <c r="B31" s="192" t="str">
        <f>Rangs!C30</f>
        <v/>
      </c>
      <c r="C31" s="192" t="str">
        <f>Rangs!D30</f>
        <v/>
      </c>
      <c r="D31" s="192" t="str">
        <f>Rangs!E30</f>
        <v/>
      </c>
      <c r="E31" s="192" t="str">
        <f>Rangs!F30</f>
        <v/>
      </c>
      <c r="F31" s="192" t="str">
        <f>Rangs!G30</f>
        <v/>
      </c>
      <c r="G31" s="192" t="str">
        <f>Rangs!H30</f>
        <v/>
      </c>
      <c r="H31" s="200" t="str">
        <f>Rangs!I30</f>
        <v/>
      </c>
      <c r="I31" s="247" t="s">
        <v>93</v>
      </c>
      <c r="J31" s="248"/>
      <c r="K31" s="249" t="s">
        <v>94</v>
      </c>
      <c r="L31" s="248"/>
      <c r="M31" s="135"/>
      <c r="N31" s="136"/>
      <c r="O31" s="151"/>
    </row>
    <row r="32" spans="1:15">
      <c r="A32" s="192" t="str">
        <f>Rangs!B31</f>
        <v/>
      </c>
      <c r="B32" s="192" t="str">
        <f>Rangs!C31</f>
        <v/>
      </c>
      <c r="C32" s="192" t="str">
        <f>Rangs!D31</f>
        <v/>
      </c>
      <c r="D32" s="192" t="str">
        <f>Rangs!E31</f>
        <v/>
      </c>
      <c r="E32" s="192" t="str">
        <f>Rangs!F31</f>
        <v/>
      </c>
      <c r="F32" s="192" t="str">
        <f>Rangs!G31</f>
        <v/>
      </c>
      <c r="G32" s="192" t="str">
        <f>Rangs!H31</f>
        <v/>
      </c>
      <c r="H32" s="200" t="str">
        <f>Rangs!I31</f>
        <v/>
      </c>
      <c r="I32" s="203" t="s">
        <v>161</v>
      </c>
      <c r="J32" s="137">
        <f>ABS(J5-J7)</f>
        <v>0</v>
      </c>
      <c r="K32" s="202" t="s">
        <v>95</v>
      </c>
      <c r="L32" s="137">
        <f>$L$30*SQRT((($J$3*8*(8+1))/(6)))</f>
        <v>0</v>
      </c>
      <c r="M32" s="140" t="s">
        <v>96</v>
      </c>
      <c r="N32" s="141"/>
      <c r="O32" s="153"/>
    </row>
    <row r="33" spans="1:15">
      <c r="A33" s="192" t="str">
        <f>Rangs!B32</f>
        <v/>
      </c>
      <c r="B33" s="192" t="str">
        <f>Rangs!C32</f>
        <v/>
      </c>
      <c r="C33" s="192" t="str">
        <f>Rangs!D32</f>
        <v/>
      </c>
      <c r="D33" s="192" t="str">
        <f>Rangs!E32</f>
        <v/>
      </c>
      <c r="E33" s="192" t="str">
        <f>Rangs!F32</f>
        <v/>
      </c>
      <c r="F33" s="192" t="str">
        <f>Rangs!G32</f>
        <v/>
      </c>
      <c r="G33" s="192" t="str">
        <f>Rangs!H32</f>
        <v/>
      </c>
      <c r="H33" s="200" t="str">
        <f>Rangs!I32</f>
        <v/>
      </c>
      <c r="I33" s="203" t="s">
        <v>162</v>
      </c>
      <c r="J33" s="137">
        <f>ABS(J5-J9)</f>
        <v>0</v>
      </c>
      <c r="K33" s="202" t="s">
        <v>95</v>
      </c>
      <c r="L33" s="137">
        <f t="shared" ref="L33:L59" si="0">$L$30*SQRT((($J$3*8*(8+1))/(6)))</f>
        <v>0</v>
      </c>
      <c r="M33" s="140" t="s">
        <v>135</v>
      </c>
      <c r="N33" s="141"/>
      <c r="O33" s="153"/>
    </row>
    <row r="34" spans="1:15">
      <c r="A34" s="192" t="str">
        <f>Rangs!B33</f>
        <v/>
      </c>
      <c r="B34" s="192" t="str">
        <f>Rangs!C33</f>
        <v/>
      </c>
      <c r="C34" s="192" t="str">
        <f>Rangs!D33</f>
        <v/>
      </c>
      <c r="D34" s="192" t="str">
        <f>Rangs!E33</f>
        <v/>
      </c>
      <c r="E34" s="192" t="str">
        <f>Rangs!F33</f>
        <v/>
      </c>
      <c r="F34" s="192" t="str">
        <f>Rangs!G33</f>
        <v/>
      </c>
      <c r="G34" s="192" t="str">
        <f>Rangs!H33</f>
        <v/>
      </c>
      <c r="H34" s="200" t="str">
        <f>Rangs!I33</f>
        <v/>
      </c>
      <c r="I34" s="203" t="s">
        <v>166</v>
      </c>
      <c r="J34" s="137">
        <f>ABS(J5-J11)</f>
        <v>0</v>
      </c>
      <c r="K34" s="202" t="s">
        <v>95</v>
      </c>
      <c r="L34" s="137">
        <f t="shared" si="0"/>
        <v>0</v>
      </c>
      <c r="M34" s="140" t="s">
        <v>103</v>
      </c>
      <c r="N34" s="141"/>
      <c r="O34" s="153"/>
    </row>
    <row r="35" spans="1:15">
      <c r="A35" s="192" t="str">
        <f>Rangs!B34</f>
        <v/>
      </c>
      <c r="B35" s="192" t="str">
        <f>Rangs!C34</f>
        <v/>
      </c>
      <c r="C35" s="192" t="str">
        <f>Rangs!D34</f>
        <v/>
      </c>
      <c r="D35" s="192" t="str">
        <f>Rangs!E34</f>
        <v/>
      </c>
      <c r="E35" s="192" t="str">
        <f>Rangs!F34</f>
        <v/>
      </c>
      <c r="F35" s="192" t="str">
        <f>Rangs!G34</f>
        <v/>
      </c>
      <c r="G35" s="192" t="str">
        <f>Rangs!H34</f>
        <v/>
      </c>
      <c r="H35" s="200" t="str">
        <f>Rangs!I34</f>
        <v/>
      </c>
      <c r="I35" s="203" t="s">
        <v>170</v>
      </c>
      <c r="J35" s="137">
        <f>ABS(J5-J13)</f>
        <v>0</v>
      </c>
      <c r="K35" s="202" t="s">
        <v>95</v>
      </c>
      <c r="L35" s="137">
        <f t="shared" si="0"/>
        <v>0</v>
      </c>
      <c r="M35" s="140"/>
      <c r="N35" s="141"/>
      <c r="O35" s="153"/>
    </row>
    <row r="36" spans="1:15">
      <c r="A36" s="192" t="str">
        <f>Rangs!B35</f>
        <v/>
      </c>
      <c r="B36" s="192" t="str">
        <f>Rangs!C35</f>
        <v/>
      </c>
      <c r="C36" s="192" t="str">
        <f>Rangs!D35</f>
        <v/>
      </c>
      <c r="D36" s="192" t="str">
        <f>Rangs!E35</f>
        <v/>
      </c>
      <c r="E36" s="192" t="str">
        <f>Rangs!F35</f>
        <v/>
      </c>
      <c r="F36" s="192" t="str">
        <f>Rangs!G35</f>
        <v/>
      </c>
      <c r="G36" s="192" t="str">
        <f>Rangs!H35</f>
        <v/>
      </c>
      <c r="H36" s="200" t="str">
        <f>Rangs!I35</f>
        <v/>
      </c>
      <c r="I36" s="203" t="s">
        <v>175</v>
      </c>
      <c r="J36" s="137">
        <f>ABS(J5-J15)</f>
        <v>0</v>
      </c>
      <c r="K36" s="202" t="s">
        <v>95</v>
      </c>
      <c r="L36" s="137">
        <f t="shared" si="0"/>
        <v>0</v>
      </c>
      <c r="M36" s="140"/>
      <c r="N36" s="141"/>
      <c r="O36" s="153"/>
    </row>
    <row r="37" spans="1:15">
      <c r="A37" s="192" t="str">
        <f>Rangs!B36</f>
        <v/>
      </c>
      <c r="B37" s="192" t="str">
        <f>Rangs!C36</f>
        <v/>
      </c>
      <c r="C37" s="192" t="str">
        <f>Rangs!D36</f>
        <v/>
      </c>
      <c r="D37" s="192" t="str">
        <f>Rangs!E36</f>
        <v/>
      </c>
      <c r="E37" s="192" t="str">
        <f>Rangs!F36</f>
        <v/>
      </c>
      <c r="F37" s="192" t="str">
        <f>Rangs!G36</f>
        <v/>
      </c>
      <c r="G37" s="192" t="str">
        <f>Rangs!H36</f>
        <v/>
      </c>
      <c r="H37" s="200" t="str">
        <f>Rangs!I36</f>
        <v/>
      </c>
      <c r="I37" s="203" t="s">
        <v>181</v>
      </c>
      <c r="J37" s="137">
        <f>ABS(J5-J17)</f>
        <v>0</v>
      </c>
      <c r="K37" s="202" t="s">
        <v>95</v>
      </c>
      <c r="L37" s="137">
        <f t="shared" si="0"/>
        <v>0</v>
      </c>
      <c r="M37" s="140"/>
      <c r="N37" s="141"/>
      <c r="O37" s="153"/>
    </row>
    <row r="38" spans="1:15">
      <c r="A38" s="192" t="str">
        <f>Rangs!B37</f>
        <v/>
      </c>
      <c r="B38" s="192" t="str">
        <f>Rangs!C37</f>
        <v/>
      </c>
      <c r="C38" s="192" t="str">
        <f>Rangs!D37</f>
        <v/>
      </c>
      <c r="D38" s="192" t="str">
        <f>Rangs!E37</f>
        <v/>
      </c>
      <c r="E38" s="192" t="str">
        <f>Rangs!F37</f>
        <v/>
      </c>
      <c r="F38" s="192" t="str">
        <f>Rangs!G37</f>
        <v/>
      </c>
      <c r="G38" s="192" t="str">
        <f>Rangs!H37</f>
        <v/>
      </c>
      <c r="H38" s="200" t="str">
        <f>Rangs!I37</f>
        <v/>
      </c>
      <c r="I38" s="203" t="s">
        <v>188</v>
      </c>
      <c r="J38" s="137">
        <f>ABS(J5-J19)</f>
        <v>0</v>
      </c>
      <c r="K38" s="202" t="s">
        <v>95</v>
      </c>
      <c r="L38" s="137">
        <f t="shared" si="0"/>
        <v>0</v>
      </c>
      <c r="M38" s="140"/>
      <c r="N38" s="141"/>
      <c r="O38" s="153"/>
    </row>
    <row r="39" spans="1:15">
      <c r="A39" s="192" t="str">
        <f>Rangs!B38</f>
        <v/>
      </c>
      <c r="B39" s="192" t="str">
        <f>Rangs!C38</f>
        <v/>
      </c>
      <c r="C39" s="192" t="str">
        <f>Rangs!D38</f>
        <v/>
      </c>
      <c r="D39" s="192" t="str">
        <f>Rangs!E38</f>
        <v/>
      </c>
      <c r="E39" s="192" t="str">
        <f>Rangs!F38</f>
        <v/>
      </c>
      <c r="F39" s="192" t="str">
        <f>Rangs!G38</f>
        <v/>
      </c>
      <c r="G39" s="192" t="str">
        <f>Rangs!H38</f>
        <v/>
      </c>
      <c r="H39" s="200" t="str">
        <f>Rangs!I38</f>
        <v/>
      </c>
      <c r="I39" s="203" t="s">
        <v>163</v>
      </c>
      <c r="J39" s="137">
        <f>ABS(J7-J9)</f>
        <v>0</v>
      </c>
      <c r="K39" s="202" t="s">
        <v>95</v>
      </c>
      <c r="L39" s="137">
        <f t="shared" si="0"/>
        <v>0</v>
      </c>
      <c r="M39" s="177"/>
      <c r="N39" s="141"/>
      <c r="O39" s="153"/>
    </row>
    <row r="40" spans="1:15">
      <c r="A40" s="192" t="str">
        <f>Rangs!B39</f>
        <v/>
      </c>
      <c r="B40" s="192" t="str">
        <f>Rangs!C39</f>
        <v/>
      </c>
      <c r="C40" s="192" t="str">
        <f>Rangs!D39</f>
        <v/>
      </c>
      <c r="D40" s="192" t="str">
        <f>Rangs!E39</f>
        <v/>
      </c>
      <c r="E40" s="192" t="str">
        <f>Rangs!F39</f>
        <v/>
      </c>
      <c r="F40" s="192" t="str">
        <f>Rangs!G39</f>
        <v/>
      </c>
      <c r="G40" s="192" t="str">
        <f>Rangs!H39</f>
        <v/>
      </c>
      <c r="H40" s="200" t="str">
        <f>Rangs!I39</f>
        <v/>
      </c>
      <c r="I40" s="203" t="s">
        <v>167</v>
      </c>
      <c r="J40" s="137">
        <f>ABS(J7-J11)</f>
        <v>0</v>
      </c>
      <c r="K40" s="202" t="s">
        <v>95</v>
      </c>
      <c r="L40" s="137">
        <f t="shared" si="0"/>
        <v>0</v>
      </c>
      <c r="M40" s="177"/>
      <c r="N40" s="141"/>
      <c r="O40" s="153"/>
    </row>
    <row r="41" spans="1:15">
      <c r="A41" s="192" t="str">
        <f>Rangs!B40</f>
        <v/>
      </c>
      <c r="B41" s="192" t="str">
        <f>Rangs!C40</f>
        <v/>
      </c>
      <c r="C41" s="192" t="str">
        <f>Rangs!D40</f>
        <v/>
      </c>
      <c r="D41" s="192" t="str">
        <f>Rangs!E40</f>
        <v/>
      </c>
      <c r="E41" s="192" t="str">
        <f>Rangs!F40</f>
        <v/>
      </c>
      <c r="F41" s="192" t="str">
        <f>Rangs!G40</f>
        <v/>
      </c>
      <c r="G41" s="192" t="str">
        <f>Rangs!H40</f>
        <v/>
      </c>
      <c r="H41" s="200" t="str">
        <f>Rangs!I40</f>
        <v/>
      </c>
      <c r="I41" s="203" t="s">
        <v>171</v>
      </c>
      <c r="J41" s="137">
        <f>ABS(J7-J13)</f>
        <v>0</v>
      </c>
      <c r="K41" s="202" t="s">
        <v>95</v>
      </c>
      <c r="L41" s="137">
        <f t="shared" si="0"/>
        <v>0</v>
      </c>
      <c r="M41" s="177"/>
      <c r="N41" s="141"/>
      <c r="O41" s="153"/>
    </row>
    <row r="42" spans="1:15">
      <c r="A42" s="192" t="str">
        <f>Rangs!B41</f>
        <v/>
      </c>
      <c r="B42" s="192" t="str">
        <f>Rangs!C41</f>
        <v/>
      </c>
      <c r="C42" s="192" t="str">
        <f>Rangs!D41</f>
        <v/>
      </c>
      <c r="D42" s="192" t="str">
        <f>Rangs!E41</f>
        <v/>
      </c>
      <c r="E42" s="192" t="str">
        <f>Rangs!F41</f>
        <v/>
      </c>
      <c r="F42" s="192" t="str">
        <f>Rangs!G41</f>
        <v/>
      </c>
      <c r="G42" s="192" t="str">
        <f>Rangs!H41</f>
        <v/>
      </c>
      <c r="H42" s="200" t="str">
        <f>Rangs!I41</f>
        <v/>
      </c>
      <c r="I42" s="203" t="s">
        <v>176</v>
      </c>
      <c r="J42" s="137">
        <f>ABS(J7-J15)</f>
        <v>0</v>
      </c>
      <c r="K42" s="202" t="s">
        <v>95</v>
      </c>
      <c r="L42" s="137">
        <f t="shared" si="0"/>
        <v>0</v>
      </c>
      <c r="M42" s="177"/>
      <c r="N42" s="141"/>
      <c r="O42" s="153"/>
    </row>
    <row r="43" spans="1:15">
      <c r="A43" s="192" t="str">
        <f>Rangs!B42</f>
        <v/>
      </c>
      <c r="B43" s="192" t="str">
        <f>Rangs!C42</f>
        <v/>
      </c>
      <c r="C43" s="192" t="str">
        <f>Rangs!D42</f>
        <v/>
      </c>
      <c r="D43" s="192" t="str">
        <f>Rangs!E42</f>
        <v/>
      </c>
      <c r="E43" s="192" t="str">
        <f>Rangs!F42</f>
        <v/>
      </c>
      <c r="F43" s="192" t="str">
        <f>Rangs!G42</f>
        <v/>
      </c>
      <c r="G43" s="192" t="str">
        <f>Rangs!H42</f>
        <v/>
      </c>
      <c r="H43" s="200" t="str">
        <f>Rangs!I42</f>
        <v/>
      </c>
      <c r="I43" s="203" t="s">
        <v>182</v>
      </c>
      <c r="J43" s="137">
        <f>ABS(J7-J17)</f>
        <v>0</v>
      </c>
      <c r="K43" s="202" t="s">
        <v>95</v>
      </c>
      <c r="L43" s="137">
        <f t="shared" si="0"/>
        <v>0</v>
      </c>
      <c r="M43" s="177"/>
      <c r="N43" s="141"/>
      <c r="O43" s="153"/>
    </row>
    <row r="44" spans="1:15">
      <c r="A44" s="192" t="str">
        <f>Rangs!B43</f>
        <v/>
      </c>
      <c r="B44" s="192" t="str">
        <f>Rangs!C43</f>
        <v/>
      </c>
      <c r="C44" s="192" t="str">
        <f>Rangs!D43</f>
        <v/>
      </c>
      <c r="D44" s="192" t="str">
        <f>Rangs!E43</f>
        <v/>
      </c>
      <c r="E44" s="192" t="str">
        <f>Rangs!F43</f>
        <v/>
      </c>
      <c r="F44" s="192" t="str">
        <f>Rangs!G43</f>
        <v/>
      </c>
      <c r="G44" s="192" t="str">
        <f>Rangs!H43</f>
        <v/>
      </c>
      <c r="H44" s="200" t="str">
        <f>Rangs!I43</f>
        <v/>
      </c>
      <c r="I44" s="203" t="s">
        <v>189</v>
      </c>
      <c r="J44" s="137">
        <f>ABS(J7-J19)</f>
        <v>0</v>
      </c>
      <c r="K44" s="202" t="s">
        <v>95</v>
      </c>
      <c r="L44" s="137">
        <f t="shared" si="0"/>
        <v>0</v>
      </c>
      <c r="M44" s="177"/>
      <c r="N44" s="141"/>
      <c r="O44" s="153"/>
    </row>
    <row r="45" spans="1:15">
      <c r="A45" s="192" t="str">
        <f>Rangs!B44</f>
        <v/>
      </c>
      <c r="B45" s="192" t="str">
        <f>Rangs!C44</f>
        <v/>
      </c>
      <c r="C45" s="192" t="str">
        <f>Rangs!D44</f>
        <v/>
      </c>
      <c r="D45" s="192" t="str">
        <f>Rangs!E44</f>
        <v/>
      </c>
      <c r="E45" s="192" t="str">
        <f>Rangs!F44</f>
        <v/>
      </c>
      <c r="F45" s="192" t="str">
        <f>Rangs!G44</f>
        <v/>
      </c>
      <c r="G45" s="192" t="str">
        <f>Rangs!H44</f>
        <v/>
      </c>
      <c r="H45" s="200" t="str">
        <f>Rangs!I44</f>
        <v/>
      </c>
      <c r="I45" s="203" t="s">
        <v>168</v>
      </c>
      <c r="J45" s="137">
        <f>ABS(J9-J11)</f>
        <v>0</v>
      </c>
      <c r="K45" s="202" t="s">
        <v>95</v>
      </c>
      <c r="L45" s="137">
        <f t="shared" si="0"/>
        <v>0</v>
      </c>
      <c r="M45" s="140"/>
      <c r="N45" s="141"/>
      <c r="O45" s="153"/>
    </row>
    <row r="46" spans="1:15">
      <c r="A46" s="192" t="str">
        <f>Rangs!B45</f>
        <v/>
      </c>
      <c r="B46" s="192" t="str">
        <f>Rangs!C45</f>
        <v/>
      </c>
      <c r="C46" s="192" t="str">
        <f>Rangs!D45</f>
        <v/>
      </c>
      <c r="D46" s="192" t="str">
        <f>Rangs!E45</f>
        <v/>
      </c>
      <c r="E46" s="192" t="str">
        <f>Rangs!F45</f>
        <v/>
      </c>
      <c r="F46" s="192" t="str">
        <f>Rangs!G45</f>
        <v/>
      </c>
      <c r="G46" s="192" t="str">
        <f>Rangs!H45</f>
        <v/>
      </c>
      <c r="H46" s="200" t="str">
        <f>Rangs!I45</f>
        <v/>
      </c>
      <c r="I46" s="203" t="s">
        <v>172</v>
      </c>
      <c r="J46" s="137">
        <f>ABS(J9-J13)</f>
        <v>0</v>
      </c>
      <c r="K46" s="202" t="s">
        <v>95</v>
      </c>
      <c r="L46" s="137">
        <f t="shared" si="0"/>
        <v>0</v>
      </c>
      <c r="M46" s="140"/>
      <c r="N46" s="141"/>
      <c r="O46" s="153"/>
    </row>
    <row r="47" spans="1:15">
      <c r="A47" s="192" t="str">
        <f>Rangs!B46</f>
        <v/>
      </c>
      <c r="B47" s="192" t="str">
        <f>Rangs!C46</f>
        <v/>
      </c>
      <c r="C47" s="192" t="str">
        <f>Rangs!D46</f>
        <v/>
      </c>
      <c r="D47" s="192" t="str">
        <f>Rangs!E46</f>
        <v/>
      </c>
      <c r="E47" s="192" t="str">
        <f>Rangs!F46</f>
        <v/>
      </c>
      <c r="F47" s="192" t="str">
        <f>Rangs!G46</f>
        <v/>
      </c>
      <c r="G47" s="192" t="str">
        <f>Rangs!H46</f>
        <v/>
      </c>
      <c r="H47" s="200" t="str">
        <f>Rangs!I46</f>
        <v/>
      </c>
      <c r="I47" s="203" t="s">
        <v>177</v>
      </c>
      <c r="J47" s="137">
        <f>ABS(J9-J15)</f>
        <v>0</v>
      </c>
      <c r="K47" s="202" t="s">
        <v>95</v>
      </c>
      <c r="L47" s="137">
        <f t="shared" si="0"/>
        <v>0</v>
      </c>
      <c r="M47" s="140"/>
      <c r="N47" s="141"/>
      <c r="O47" s="153"/>
    </row>
    <row r="48" spans="1:15">
      <c r="A48" s="192" t="str">
        <f>Rangs!B47</f>
        <v/>
      </c>
      <c r="B48" s="192" t="str">
        <f>Rangs!C47</f>
        <v/>
      </c>
      <c r="C48" s="192" t="str">
        <f>Rangs!D47</f>
        <v/>
      </c>
      <c r="D48" s="192" t="str">
        <f>Rangs!E47</f>
        <v/>
      </c>
      <c r="E48" s="192" t="str">
        <f>Rangs!F47</f>
        <v/>
      </c>
      <c r="F48" s="192" t="str">
        <f>Rangs!G47</f>
        <v/>
      </c>
      <c r="G48" s="192" t="str">
        <f>Rangs!H47</f>
        <v/>
      </c>
      <c r="H48" s="200" t="str">
        <f>Rangs!I47</f>
        <v/>
      </c>
      <c r="I48" s="203" t="s">
        <v>183</v>
      </c>
      <c r="J48" s="137">
        <f>ABS(J9-J17)</f>
        <v>0</v>
      </c>
      <c r="K48" s="202" t="s">
        <v>95</v>
      </c>
      <c r="L48" s="137">
        <f t="shared" si="0"/>
        <v>0</v>
      </c>
      <c r="M48" s="140"/>
      <c r="N48" s="141"/>
      <c r="O48" s="153"/>
    </row>
    <row r="49" spans="1:15">
      <c r="A49" s="192" t="str">
        <f>Rangs!B48</f>
        <v/>
      </c>
      <c r="B49" s="192" t="str">
        <f>Rangs!C48</f>
        <v/>
      </c>
      <c r="C49" s="192" t="str">
        <f>Rangs!D48</f>
        <v/>
      </c>
      <c r="D49" s="192" t="str">
        <f>Rangs!E48</f>
        <v/>
      </c>
      <c r="E49" s="192" t="str">
        <f>Rangs!F48</f>
        <v/>
      </c>
      <c r="F49" s="192" t="str">
        <f>Rangs!G48</f>
        <v/>
      </c>
      <c r="G49" s="192" t="str">
        <f>Rangs!H48</f>
        <v/>
      </c>
      <c r="H49" s="200" t="str">
        <f>Rangs!I48</f>
        <v/>
      </c>
      <c r="I49" s="203" t="s">
        <v>190</v>
      </c>
      <c r="J49" s="137">
        <f>ABS(J9-J19)</f>
        <v>0</v>
      </c>
      <c r="K49" s="202" t="s">
        <v>95</v>
      </c>
      <c r="L49" s="137">
        <f t="shared" si="0"/>
        <v>0</v>
      </c>
      <c r="M49" s="140"/>
      <c r="N49" s="141"/>
      <c r="O49" s="153"/>
    </row>
    <row r="50" spans="1:15">
      <c r="A50" s="192" t="str">
        <f>Rangs!B49</f>
        <v/>
      </c>
      <c r="B50" s="192" t="str">
        <f>Rangs!C49</f>
        <v/>
      </c>
      <c r="C50" s="192" t="str">
        <f>Rangs!D49</f>
        <v/>
      </c>
      <c r="D50" s="192" t="str">
        <f>Rangs!E49</f>
        <v/>
      </c>
      <c r="E50" s="192" t="str">
        <f>Rangs!F49</f>
        <v/>
      </c>
      <c r="F50" s="192" t="str">
        <f>Rangs!G49</f>
        <v/>
      </c>
      <c r="G50" s="192" t="str">
        <f>Rangs!H49</f>
        <v/>
      </c>
      <c r="H50" s="200" t="str">
        <f>Rangs!I49</f>
        <v/>
      </c>
      <c r="I50" s="203" t="s">
        <v>173</v>
      </c>
      <c r="J50" s="137">
        <f>ABS(J11-J13)</f>
        <v>0</v>
      </c>
      <c r="K50" s="202" t="s">
        <v>95</v>
      </c>
      <c r="L50" s="137">
        <f t="shared" si="0"/>
        <v>0</v>
      </c>
      <c r="M50" s="140"/>
      <c r="N50" s="141"/>
      <c r="O50" s="153"/>
    </row>
    <row r="51" spans="1:15">
      <c r="A51" s="192" t="str">
        <f>Rangs!B50</f>
        <v/>
      </c>
      <c r="B51" s="192" t="str">
        <f>Rangs!C50</f>
        <v/>
      </c>
      <c r="C51" s="192" t="str">
        <f>Rangs!D50</f>
        <v/>
      </c>
      <c r="D51" s="192" t="str">
        <f>Rangs!E50</f>
        <v/>
      </c>
      <c r="E51" s="192" t="str">
        <f>Rangs!F50</f>
        <v/>
      </c>
      <c r="F51" s="192" t="str">
        <f>Rangs!G50</f>
        <v/>
      </c>
      <c r="G51" s="192" t="str">
        <f>Rangs!H50</f>
        <v/>
      </c>
      <c r="H51" s="200" t="str">
        <f>Rangs!I50</f>
        <v/>
      </c>
      <c r="I51" s="203" t="s">
        <v>178</v>
      </c>
      <c r="J51" s="137">
        <f>ABS(J11-J15)</f>
        <v>0</v>
      </c>
      <c r="K51" s="202" t="s">
        <v>95</v>
      </c>
      <c r="L51" s="137">
        <f t="shared" si="0"/>
        <v>0</v>
      </c>
      <c r="M51" s="140"/>
      <c r="N51" s="141"/>
      <c r="O51" s="153"/>
    </row>
    <row r="52" spans="1:15">
      <c r="A52" s="192" t="str">
        <f>Rangs!B51</f>
        <v/>
      </c>
      <c r="B52" s="192" t="str">
        <f>Rangs!C51</f>
        <v/>
      </c>
      <c r="C52" s="192" t="str">
        <f>Rangs!D51</f>
        <v/>
      </c>
      <c r="D52" s="192" t="str">
        <f>Rangs!E51</f>
        <v/>
      </c>
      <c r="E52" s="192" t="str">
        <f>Rangs!F51</f>
        <v/>
      </c>
      <c r="F52" s="192" t="str">
        <f>Rangs!G51</f>
        <v/>
      </c>
      <c r="G52" s="192" t="str">
        <f>Rangs!H51</f>
        <v/>
      </c>
      <c r="H52" s="200" t="str">
        <f>Rangs!I51</f>
        <v/>
      </c>
      <c r="I52" s="203" t="s">
        <v>184</v>
      </c>
      <c r="J52" s="137">
        <f>ABS(J11-J17)</f>
        <v>0</v>
      </c>
      <c r="K52" s="202" t="s">
        <v>95</v>
      </c>
      <c r="L52" s="137">
        <f t="shared" si="0"/>
        <v>0</v>
      </c>
      <c r="M52" s="140"/>
      <c r="N52" s="141"/>
      <c r="O52" s="153"/>
    </row>
    <row r="53" spans="1:15">
      <c r="A53" s="192" t="str">
        <f>Rangs!B52</f>
        <v/>
      </c>
      <c r="B53" s="192" t="str">
        <f>Rangs!C52</f>
        <v/>
      </c>
      <c r="C53" s="192" t="str">
        <f>Rangs!D52</f>
        <v/>
      </c>
      <c r="D53" s="192" t="str">
        <f>Rangs!E52</f>
        <v/>
      </c>
      <c r="E53" s="192" t="str">
        <f>Rangs!F52</f>
        <v/>
      </c>
      <c r="F53" s="192" t="str">
        <f>Rangs!G52</f>
        <v/>
      </c>
      <c r="G53" s="192" t="str">
        <f>Rangs!H52</f>
        <v/>
      </c>
      <c r="H53" s="200" t="str">
        <f>Rangs!I52</f>
        <v/>
      </c>
      <c r="I53" s="203" t="s">
        <v>191</v>
      </c>
      <c r="J53" s="137">
        <f>ABS(J11-J19)</f>
        <v>0</v>
      </c>
      <c r="K53" s="202" t="s">
        <v>95</v>
      </c>
      <c r="L53" s="137">
        <f t="shared" si="0"/>
        <v>0</v>
      </c>
      <c r="M53" s="140"/>
      <c r="N53" s="141"/>
      <c r="O53" s="153"/>
    </row>
    <row r="54" spans="1:15">
      <c r="A54" s="192" t="str">
        <f>Rangs!B53</f>
        <v/>
      </c>
      <c r="B54" s="192" t="str">
        <f>Rangs!C53</f>
        <v/>
      </c>
      <c r="C54" s="192" t="str">
        <f>Rangs!D53</f>
        <v/>
      </c>
      <c r="D54" s="192" t="str">
        <f>Rangs!E53</f>
        <v/>
      </c>
      <c r="E54" s="192" t="str">
        <f>Rangs!F53</f>
        <v/>
      </c>
      <c r="F54" s="192" t="str">
        <f>Rangs!G53</f>
        <v/>
      </c>
      <c r="G54" s="192" t="str">
        <f>Rangs!H53</f>
        <v/>
      </c>
      <c r="H54" s="200" t="str">
        <f>Rangs!I53</f>
        <v/>
      </c>
      <c r="I54" s="203" t="s">
        <v>179</v>
      </c>
      <c r="J54" s="137">
        <f>ABS(J13-J15)</f>
        <v>0</v>
      </c>
      <c r="K54" s="202" t="s">
        <v>95</v>
      </c>
      <c r="L54" s="137">
        <f t="shared" si="0"/>
        <v>0</v>
      </c>
      <c r="M54" s="140"/>
      <c r="N54" s="141"/>
      <c r="O54" s="153"/>
    </row>
    <row r="55" spans="1:15">
      <c r="A55" s="192" t="str">
        <f>Rangs!B54</f>
        <v/>
      </c>
      <c r="B55" s="192" t="str">
        <f>Rangs!C54</f>
        <v/>
      </c>
      <c r="C55" s="192" t="str">
        <f>Rangs!D54</f>
        <v/>
      </c>
      <c r="D55" s="192" t="str">
        <f>Rangs!E54</f>
        <v/>
      </c>
      <c r="E55" s="192" t="str">
        <f>Rangs!F54</f>
        <v/>
      </c>
      <c r="F55" s="192" t="str">
        <f>Rangs!G54</f>
        <v/>
      </c>
      <c r="G55" s="192" t="str">
        <f>Rangs!H54</f>
        <v/>
      </c>
      <c r="H55" s="200" t="str">
        <f>Rangs!I54</f>
        <v/>
      </c>
      <c r="I55" s="203" t="s">
        <v>185</v>
      </c>
      <c r="J55" s="137">
        <f>ABS(J13-J17)</f>
        <v>0</v>
      </c>
      <c r="K55" s="202" t="s">
        <v>95</v>
      </c>
      <c r="L55" s="137">
        <f t="shared" si="0"/>
        <v>0</v>
      </c>
      <c r="M55" s="140"/>
      <c r="N55" s="141"/>
      <c r="O55" s="153"/>
    </row>
    <row r="56" spans="1:15">
      <c r="A56" s="192" t="str">
        <f>Rangs!B55</f>
        <v/>
      </c>
      <c r="B56" s="192" t="str">
        <f>Rangs!C55</f>
        <v/>
      </c>
      <c r="C56" s="192" t="str">
        <f>Rangs!D55</f>
        <v/>
      </c>
      <c r="D56" s="192" t="str">
        <f>Rangs!E55</f>
        <v/>
      </c>
      <c r="E56" s="192" t="str">
        <f>Rangs!F55</f>
        <v/>
      </c>
      <c r="F56" s="192" t="str">
        <f>Rangs!G55</f>
        <v/>
      </c>
      <c r="G56" s="192" t="str">
        <f>Rangs!H55</f>
        <v/>
      </c>
      <c r="H56" s="200" t="str">
        <f>Rangs!I55</f>
        <v/>
      </c>
      <c r="I56" s="203" t="s">
        <v>192</v>
      </c>
      <c r="J56" s="137">
        <f>ABS(J13-J19)</f>
        <v>0</v>
      </c>
      <c r="K56" s="202" t="s">
        <v>95</v>
      </c>
      <c r="L56" s="137">
        <f t="shared" si="0"/>
        <v>0</v>
      </c>
      <c r="M56" s="140"/>
      <c r="N56" s="141"/>
      <c r="O56" s="153"/>
    </row>
    <row r="57" spans="1:15">
      <c r="A57" s="192" t="str">
        <f>Rangs!B56</f>
        <v/>
      </c>
      <c r="B57" s="192" t="str">
        <f>Rangs!C56</f>
        <v/>
      </c>
      <c r="C57" s="192" t="str">
        <f>Rangs!D56</f>
        <v/>
      </c>
      <c r="D57" s="192" t="str">
        <f>Rangs!E56</f>
        <v/>
      </c>
      <c r="E57" s="192" t="str">
        <f>Rangs!F56</f>
        <v/>
      </c>
      <c r="F57" s="192" t="str">
        <f>Rangs!G56</f>
        <v/>
      </c>
      <c r="G57" s="192" t="str">
        <f>Rangs!H56</f>
        <v/>
      </c>
      <c r="H57" s="200" t="str">
        <f>Rangs!I56</f>
        <v/>
      </c>
      <c r="I57" s="203" t="s">
        <v>186</v>
      </c>
      <c r="J57" s="137">
        <f>ABS(J15-J17)</f>
        <v>0</v>
      </c>
      <c r="K57" s="202" t="s">
        <v>95</v>
      </c>
      <c r="L57" s="137">
        <f t="shared" si="0"/>
        <v>0</v>
      </c>
      <c r="M57" s="140"/>
      <c r="N57" s="141"/>
      <c r="O57" s="153"/>
    </row>
    <row r="58" spans="1:15">
      <c r="A58" s="192" t="str">
        <f>Rangs!B57</f>
        <v/>
      </c>
      <c r="B58" s="192" t="str">
        <f>Rangs!C57</f>
        <v/>
      </c>
      <c r="C58" s="192" t="str">
        <f>Rangs!D57</f>
        <v/>
      </c>
      <c r="D58" s="192" t="str">
        <f>Rangs!E57</f>
        <v/>
      </c>
      <c r="E58" s="192" t="str">
        <f>Rangs!F57</f>
        <v/>
      </c>
      <c r="F58" s="192" t="str">
        <f>Rangs!G57</f>
        <v/>
      </c>
      <c r="G58" s="192" t="str">
        <f>Rangs!H57</f>
        <v/>
      </c>
      <c r="H58" s="200" t="str">
        <f>Rangs!I57</f>
        <v/>
      </c>
      <c r="I58" s="203" t="s">
        <v>193</v>
      </c>
      <c r="J58" s="137">
        <f>ABS(J15-J19)</f>
        <v>0</v>
      </c>
      <c r="K58" s="202" t="s">
        <v>95</v>
      </c>
      <c r="L58" s="137">
        <f t="shared" si="0"/>
        <v>0</v>
      </c>
      <c r="M58" s="140"/>
      <c r="N58" s="141"/>
      <c r="O58" s="153"/>
    </row>
    <row r="59" spans="1:15" ht="16.2" thickBot="1">
      <c r="A59" s="192" t="str">
        <f>Rangs!B58</f>
        <v/>
      </c>
      <c r="B59" s="192" t="str">
        <f>Rangs!C58</f>
        <v/>
      </c>
      <c r="C59" s="192" t="str">
        <f>Rangs!D58</f>
        <v/>
      </c>
      <c r="D59" s="192" t="str">
        <f>Rangs!E58</f>
        <v/>
      </c>
      <c r="E59" s="192" t="str">
        <f>Rangs!F58</f>
        <v/>
      </c>
      <c r="F59" s="192" t="str">
        <f>Rangs!G58</f>
        <v/>
      </c>
      <c r="G59" s="192" t="str">
        <f>Rangs!H58</f>
        <v/>
      </c>
      <c r="H59" s="200" t="str">
        <f>Rangs!I58</f>
        <v/>
      </c>
      <c r="I59" s="204" t="s">
        <v>194</v>
      </c>
      <c r="J59" s="155">
        <f>ABS(J17-J19)</f>
        <v>0</v>
      </c>
      <c r="K59" s="205" t="s">
        <v>95</v>
      </c>
      <c r="L59" s="155">
        <f t="shared" si="0"/>
        <v>0</v>
      </c>
      <c r="M59" s="158"/>
      <c r="N59" s="159"/>
      <c r="O59" s="160"/>
    </row>
    <row r="60" spans="1:15">
      <c r="A60" s="192" t="str">
        <f>Rangs!B59</f>
        <v/>
      </c>
      <c r="B60" s="192" t="str">
        <f>Rangs!C59</f>
        <v/>
      </c>
      <c r="C60" s="192" t="str">
        <f>Rangs!D59</f>
        <v/>
      </c>
      <c r="D60" s="192" t="str">
        <f>Rangs!E59</f>
        <v/>
      </c>
      <c r="E60" s="192" t="str">
        <f>Rangs!F59</f>
        <v/>
      </c>
      <c r="F60" s="192" t="str">
        <f>Rangs!G59</f>
        <v/>
      </c>
      <c r="G60" s="192" t="str">
        <f>Rangs!H59</f>
        <v/>
      </c>
      <c r="H60" s="192" t="str">
        <f>Rangs!I59</f>
        <v/>
      </c>
    </row>
    <row r="61" spans="1:15" ht="16.2" thickBot="1">
      <c r="A61" s="192" t="str">
        <f>Rangs!B60</f>
        <v/>
      </c>
      <c r="B61" s="192" t="str">
        <f>Rangs!C60</f>
        <v/>
      </c>
      <c r="C61" s="192" t="str">
        <f>Rangs!D60</f>
        <v/>
      </c>
      <c r="D61" s="192" t="str">
        <f>Rangs!E60</f>
        <v/>
      </c>
      <c r="E61" s="192" t="str">
        <f>Rangs!F60</f>
        <v/>
      </c>
      <c r="F61" s="192" t="str">
        <f>Rangs!G60</f>
        <v/>
      </c>
      <c r="G61" s="192" t="str">
        <f>Rangs!H60</f>
        <v/>
      </c>
      <c r="H61" s="192" t="str">
        <f>Rangs!I60</f>
        <v/>
      </c>
      <c r="I61" s="114"/>
      <c r="J61" s="115"/>
      <c r="K61" s="115"/>
      <c r="L61" s="115"/>
      <c r="M61" s="115"/>
      <c r="N61" s="115"/>
      <c r="O61" s="115"/>
    </row>
    <row r="62" spans="1:15" ht="43.5" customHeight="1">
      <c r="A62" s="192" t="str">
        <f>Rangs!B61</f>
        <v/>
      </c>
      <c r="B62" s="192" t="str">
        <f>Rangs!C61</f>
        <v/>
      </c>
      <c r="C62" s="192" t="str">
        <f>Rangs!D61</f>
        <v/>
      </c>
      <c r="D62" s="192" t="str">
        <f>Rangs!E61</f>
        <v/>
      </c>
      <c r="E62" s="192" t="str">
        <f>Rangs!F61</f>
        <v/>
      </c>
      <c r="F62" s="192" t="str">
        <f>Rangs!G61</f>
        <v/>
      </c>
      <c r="G62" s="192" t="str">
        <f>Rangs!H61</f>
        <v/>
      </c>
      <c r="H62" s="200" t="str">
        <f>Rangs!I61</f>
        <v/>
      </c>
      <c r="I62" s="254" t="s">
        <v>378</v>
      </c>
      <c r="J62" s="255"/>
      <c r="K62" s="255"/>
      <c r="L62" s="255"/>
      <c r="M62" s="255"/>
      <c r="N62" s="255"/>
      <c r="O62" s="256"/>
    </row>
    <row r="63" spans="1:15">
      <c r="A63" s="192" t="str">
        <f>Rangs!B62</f>
        <v/>
      </c>
      <c r="B63" s="192" t="str">
        <f>Rangs!C62</f>
        <v/>
      </c>
      <c r="C63" s="192" t="str">
        <f>Rangs!D62</f>
        <v/>
      </c>
      <c r="D63" s="192" t="str">
        <f>Rangs!E62</f>
        <v/>
      </c>
      <c r="E63" s="192" t="str">
        <f>Rangs!F62</f>
        <v/>
      </c>
      <c r="F63" s="192" t="str">
        <f>Rangs!G62</f>
        <v/>
      </c>
      <c r="G63" s="192" t="str">
        <f>Rangs!H62</f>
        <v/>
      </c>
      <c r="H63" s="200" t="str">
        <f>Rangs!I62</f>
        <v/>
      </c>
      <c r="I63" s="143"/>
      <c r="J63" s="122"/>
      <c r="K63" s="122"/>
      <c r="L63" s="122"/>
      <c r="M63" s="122"/>
      <c r="N63" s="122"/>
      <c r="O63" s="144"/>
    </row>
    <row r="64" spans="1:15">
      <c r="A64" s="192" t="str">
        <f>Rangs!B63</f>
        <v/>
      </c>
      <c r="B64" s="192" t="str">
        <f>Rangs!C63</f>
        <v/>
      </c>
      <c r="C64" s="192" t="str">
        <f>Rangs!D63</f>
        <v/>
      </c>
      <c r="D64" s="192" t="str">
        <f>Rangs!E63</f>
        <v/>
      </c>
      <c r="E64" s="192" t="str">
        <f>Rangs!F63</f>
        <v/>
      </c>
      <c r="F64" s="192" t="str">
        <f>Rangs!G63</f>
        <v/>
      </c>
      <c r="G64" s="192" t="str">
        <f>Rangs!H63</f>
        <v/>
      </c>
      <c r="H64" s="200" t="str">
        <f>Rangs!I63</f>
        <v/>
      </c>
      <c r="I64" s="143"/>
      <c r="J64" s="250"/>
      <c r="K64" s="250"/>
      <c r="L64" s="250"/>
      <c r="M64" s="250"/>
      <c r="N64" s="250"/>
      <c r="O64" s="251"/>
    </row>
    <row r="65" spans="1:15">
      <c r="A65" s="192" t="str">
        <f>Rangs!B64</f>
        <v/>
      </c>
      <c r="B65" s="192" t="str">
        <f>Rangs!C64</f>
        <v/>
      </c>
      <c r="C65" s="192" t="str">
        <f>Rangs!D64</f>
        <v/>
      </c>
      <c r="D65" s="192" t="str">
        <f>Rangs!E64</f>
        <v/>
      </c>
      <c r="E65" s="192" t="str">
        <f>Rangs!F64</f>
        <v/>
      </c>
      <c r="F65" s="192" t="str">
        <f>Rangs!G64</f>
        <v/>
      </c>
      <c r="G65" s="192" t="str">
        <f>Rangs!H64</f>
        <v/>
      </c>
      <c r="H65" s="200" t="str">
        <f>Rangs!I64</f>
        <v/>
      </c>
      <c r="I65" s="164"/>
      <c r="J65" s="275" t="s">
        <v>81</v>
      </c>
      <c r="K65" s="276"/>
      <c r="L65" s="275" t="s">
        <v>82</v>
      </c>
      <c r="M65" s="276"/>
      <c r="N65" s="123"/>
      <c r="O65" s="165"/>
    </row>
    <row r="66" spans="1:15">
      <c r="A66" s="192" t="str">
        <f>Rangs!B65</f>
        <v/>
      </c>
      <c r="B66" s="192" t="str">
        <f>Rangs!C65</f>
        <v/>
      </c>
      <c r="C66" s="192" t="str">
        <f>Rangs!D65</f>
        <v/>
      </c>
      <c r="D66" s="192" t="str">
        <f>Rangs!E65</f>
        <v/>
      </c>
      <c r="E66" s="192" t="str">
        <f>Rangs!F65</f>
        <v/>
      </c>
      <c r="F66" s="192" t="str">
        <f>Rangs!G65</f>
        <v/>
      </c>
      <c r="G66" s="192" t="str">
        <f>Rangs!H65</f>
        <v/>
      </c>
      <c r="H66" s="200" t="str">
        <f>Rangs!I65</f>
        <v/>
      </c>
      <c r="I66" s="166" t="s">
        <v>39</v>
      </c>
      <c r="J66" s="116">
        <v>0.05</v>
      </c>
      <c r="K66" s="116">
        <v>0.01</v>
      </c>
      <c r="L66" s="116">
        <v>0.05</v>
      </c>
      <c r="M66" s="116">
        <v>0.01</v>
      </c>
      <c r="N66" s="123"/>
      <c r="O66" s="165"/>
    </row>
    <row r="67" spans="1:15" ht="16.2" thickBot="1">
      <c r="A67" s="192" t="str">
        <f>Rangs!B66</f>
        <v/>
      </c>
      <c r="B67" s="192" t="str">
        <f>Rangs!C66</f>
        <v/>
      </c>
      <c r="C67" s="192" t="str">
        <f>Rangs!D66</f>
        <v/>
      </c>
      <c r="D67" s="192" t="str">
        <f>Rangs!E66</f>
        <v/>
      </c>
      <c r="E67" s="192" t="str">
        <f>Rangs!F66</f>
        <v/>
      </c>
      <c r="F67" s="192" t="str">
        <f>Rangs!G66</f>
        <v/>
      </c>
      <c r="G67" s="192" t="str">
        <f>Rangs!H66</f>
        <v/>
      </c>
      <c r="H67" s="200" t="str">
        <f>Rangs!I66</f>
        <v/>
      </c>
      <c r="I67" s="180" t="s">
        <v>98</v>
      </c>
      <c r="J67" s="124">
        <v>3</v>
      </c>
      <c r="K67" s="125">
        <v>4</v>
      </c>
      <c r="L67" s="125">
        <v>5</v>
      </c>
      <c r="M67" s="118">
        <v>6</v>
      </c>
      <c r="N67" s="126"/>
      <c r="O67" s="168"/>
    </row>
    <row r="68" spans="1:15" ht="16.2" thickBot="1">
      <c r="A68" s="192" t="str">
        <f>Rangs!B67</f>
        <v/>
      </c>
      <c r="B68" s="192" t="str">
        <f>Rangs!C67</f>
        <v/>
      </c>
      <c r="C68" s="192" t="str">
        <f>Rangs!D67</f>
        <v/>
      </c>
      <c r="D68" s="192" t="str">
        <f>Rangs!E67</f>
        <v/>
      </c>
      <c r="E68" s="192" t="str">
        <f>Rangs!F67</f>
        <v/>
      </c>
      <c r="F68" s="192" t="str">
        <f>Rangs!G67</f>
        <v/>
      </c>
      <c r="G68" s="192" t="str">
        <f>Rangs!H67</f>
        <v/>
      </c>
      <c r="H68" s="200" t="str">
        <f>Rangs!I67</f>
        <v/>
      </c>
      <c r="I68" s="179" t="s">
        <v>91</v>
      </c>
      <c r="J68" s="134">
        <v>3</v>
      </c>
      <c r="K68" s="122"/>
      <c r="L68" s="122"/>
      <c r="M68" s="122"/>
      <c r="N68" s="122"/>
      <c r="O68" s="144"/>
    </row>
    <row r="69" spans="1:15">
      <c r="A69" s="192" t="str">
        <f>Rangs!B68</f>
        <v/>
      </c>
      <c r="B69" s="192" t="str">
        <f>Rangs!C68</f>
        <v/>
      </c>
      <c r="C69" s="192" t="str">
        <f>Rangs!D68</f>
        <v/>
      </c>
      <c r="D69" s="192" t="str">
        <f>Rangs!E68</f>
        <v/>
      </c>
      <c r="E69" s="192" t="str">
        <f>Rangs!F68</f>
        <v/>
      </c>
      <c r="F69" s="192" t="str">
        <f>Rangs!G68</f>
        <v/>
      </c>
      <c r="G69" s="192" t="str">
        <f>Rangs!H68</f>
        <v/>
      </c>
      <c r="H69" s="200" t="str">
        <f>Rangs!I68</f>
        <v/>
      </c>
      <c r="I69" s="143"/>
      <c r="J69" s="122"/>
      <c r="K69" s="169" t="s">
        <v>99</v>
      </c>
      <c r="L69" s="162">
        <f>VLOOKUP(7,_TZ3,J68,FALSE)</f>
        <v>2.61</v>
      </c>
      <c r="M69" s="122"/>
      <c r="N69" s="122"/>
      <c r="O69" s="144"/>
    </row>
    <row r="70" spans="1:15">
      <c r="A70" s="192" t="str">
        <f>Rangs!B69</f>
        <v/>
      </c>
      <c r="B70" s="192" t="str">
        <f>Rangs!C69</f>
        <v/>
      </c>
      <c r="C70" s="192" t="str">
        <f>Rangs!D69</f>
        <v/>
      </c>
      <c r="D70" s="192" t="str">
        <f>Rangs!E69</f>
        <v/>
      </c>
      <c r="E70" s="192" t="str">
        <f>Rangs!F69</f>
        <v/>
      </c>
      <c r="F70" s="192" t="str">
        <f>Rangs!G69</f>
        <v/>
      </c>
      <c r="G70" s="192" t="str">
        <f>Rangs!H69</f>
        <v/>
      </c>
      <c r="H70" s="200" t="str">
        <f>Rangs!I69</f>
        <v/>
      </c>
      <c r="I70" s="247" t="s">
        <v>93</v>
      </c>
      <c r="J70" s="248"/>
      <c r="K70" s="249" t="s">
        <v>94</v>
      </c>
      <c r="L70" s="248"/>
      <c r="M70" s="135"/>
      <c r="N70" s="136"/>
      <c r="O70" s="151"/>
    </row>
    <row r="71" spans="1:15">
      <c r="A71" s="192" t="str">
        <f>Rangs!B70</f>
        <v/>
      </c>
      <c r="B71" s="192" t="str">
        <f>Rangs!C70</f>
        <v/>
      </c>
      <c r="C71" s="192" t="str">
        <f>Rangs!D70</f>
        <v/>
      </c>
      <c r="D71" s="192" t="str">
        <f>Rangs!E70</f>
        <v/>
      </c>
      <c r="E71" s="192" t="str">
        <f>Rangs!F70</f>
        <v/>
      </c>
      <c r="F71" s="192" t="str">
        <f>Rangs!G70</f>
        <v/>
      </c>
      <c r="G71" s="192" t="str">
        <f>Rangs!H70</f>
        <v/>
      </c>
      <c r="H71" s="200" t="str">
        <f>Rangs!I70</f>
        <v/>
      </c>
      <c r="I71" s="203" t="s">
        <v>164</v>
      </c>
      <c r="J71" s="137">
        <f>ABS(J5-J7)</f>
        <v>0</v>
      </c>
      <c r="K71" s="202" t="s">
        <v>95</v>
      </c>
      <c r="L71" s="137">
        <f>$L$69*SQRT(($J$3*8*(8+1))/6)</f>
        <v>0</v>
      </c>
      <c r="M71" s="140" t="s">
        <v>96</v>
      </c>
      <c r="N71" s="141"/>
      <c r="O71" s="153"/>
    </row>
    <row r="72" spans="1:15">
      <c r="A72" s="192" t="str">
        <f>Rangs!B71</f>
        <v/>
      </c>
      <c r="B72" s="192" t="str">
        <f>Rangs!C71</f>
        <v/>
      </c>
      <c r="C72" s="192" t="str">
        <f>Rangs!D71</f>
        <v/>
      </c>
      <c r="D72" s="192" t="str">
        <f>Rangs!E71</f>
        <v/>
      </c>
      <c r="E72" s="192" t="str">
        <f>Rangs!F71</f>
        <v/>
      </c>
      <c r="F72" s="192" t="str">
        <f>Rangs!G71</f>
        <v/>
      </c>
      <c r="G72" s="192" t="str">
        <f>Rangs!H71</f>
        <v/>
      </c>
      <c r="H72" s="200" t="str">
        <f>Rangs!I71</f>
        <v/>
      </c>
      <c r="I72" s="203" t="s">
        <v>165</v>
      </c>
      <c r="J72" s="137">
        <f>ABS(J5-J9)</f>
        <v>0</v>
      </c>
      <c r="K72" s="202" t="s">
        <v>95</v>
      </c>
      <c r="L72" s="137">
        <f t="shared" ref="L72:L77" si="1">$L$69*SQRT(($J$3*8*(8+1))/6)</f>
        <v>0</v>
      </c>
      <c r="M72" s="140" t="s">
        <v>135</v>
      </c>
      <c r="N72" s="141"/>
      <c r="O72" s="153"/>
    </row>
    <row r="73" spans="1:15">
      <c r="A73" s="192" t="str">
        <f>Rangs!B72</f>
        <v/>
      </c>
      <c r="B73" s="192" t="str">
        <f>Rangs!C72</f>
        <v/>
      </c>
      <c r="C73" s="192" t="str">
        <f>Rangs!D72</f>
        <v/>
      </c>
      <c r="D73" s="192" t="str">
        <f>Rangs!E72</f>
        <v/>
      </c>
      <c r="E73" s="192" t="str">
        <f>Rangs!F72</f>
        <v/>
      </c>
      <c r="F73" s="192" t="str">
        <f>Rangs!G72</f>
        <v/>
      </c>
      <c r="G73" s="192" t="str">
        <f>Rangs!H72</f>
        <v/>
      </c>
      <c r="H73" s="200" t="str">
        <f>Rangs!I72</f>
        <v/>
      </c>
      <c r="I73" s="203" t="s">
        <v>169</v>
      </c>
      <c r="J73" s="137">
        <f>ABS(J5-J11)</f>
        <v>0</v>
      </c>
      <c r="K73" s="202" t="s">
        <v>95</v>
      </c>
      <c r="L73" s="137">
        <f t="shared" si="1"/>
        <v>0</v>
      </c>
      <c r="M73" s="140" t="s">
        <v>103</v>
      </c>
      <c r="N73" s="141"/>
      <c r="O73" s="153"/>
    </row>
    <row r="74" spans="1:15">
      <c r="A74" s="192" t="str">
        <f>Rangs!B73</f>
        <v/>
      </c>
      <c r="B74" s="192" t="str">
        <f>Rangs!C73</f>
        <v/>
      </c>
      <c r="C74" s="192" t="str">
        <f>Rangs!D73</f>
        <v/>
      </c>
      <c r="D74" s="192" t="str">
        <f>Rangs!E73</f>
        <v/>
      </c>
      <c r="E74" s="192" t="str">
        <f>Rangs!F73</f>
        <v/>
      </c>
      <c r="F74" s="192" t="str">
        <f>Rangs!G73</f>
        <v/>
      </c>
      <c r="G74" s="192" t="str">
        <f>Rangs!H73</f>
        <v/>
      </c>
      <c r="H74" s="200" t="str">
        <f>Rangs!I73</f>
        <v/>
      </c>
      <c r="I74" s="203" t="s">
        <v>174</v>
      </c>
      <c r="J74" s="137">
        <f>ABS(J5-J13)</f>
        <v>0</v>
      </c>
      <c r="K74" s="202" t="s">
        <v>95</v>
      </c>
      <c r="L74" s="137">
        <f t="shared" si="1"/>
        <v>0</v>
      </c>
      <c r="M74" s="140"/>
      <c r="N74" s="141"/>
      <c r="O74" s="153"/>
    </row>
    <row r="75" spans="1:15">
      <c r="A75" s="192" t="str">
        <f>Rangs!B74</f>
        <v/>
      </c>
      <c r="B75" s="192" t="str">
        <f>Rangs!C74</f>
        <v/>
      </c>
      <c r="C75" s="192" t="str">
        <f>Rangs!D74</f>
        <v/>
      </c>
      <c r="D75" s="192" t="str">
        <f>Rangs!E74</f>
        <v/>
      </c>
      <c r="E75" s="192" t="str">
        <f>Rangs!F74</f>
        <v/>
      </c>
      <c r="F75" s="192" t="str">
        <f>Rangs!G74</f>
        <v/>
      </c>
      <c r="G75" s="192" t="str">
        <f>Rangs!H74</f>
        <v/>
      </c>
      <c r="H75" s="200" t="str">
        <f>Rangs!I74</f>
        <v/>
      </c>
      <c r="I75" s="203" t="s">
        <v>180</v>
      </c>
      <c r="J75" s="137">
        <f>ABS(J5-J15)</f>
        <v>0</v>
      </c>
      <c r="K75" s="202" t="s">
        <v>95</v>
      </c>
      <c r="L75" s="137">
        <f t="shared" si="1"/>
        <v>0</v>
      </c>
      <c r="M75" s="140"/>
      <c r="N75" s="141"/>
      <c r="O75" s="153"/>
    </row>
    <row r="76" spans="1:15">
      <c r="A76" s="192" t="str">
        <f>Rangs!B75</f>
        <v/>
      </c>
      <c r="B76" s="192" t="str">
        <f>Rangs!C75</f>
        <v/>
      </c>
      <c r="C76" s="192" t="str">
        <f>Rangs!D75</f>
        <v/>
      </c>
      <c r="D76" s="192" t="str">
        <f>Rangs!E75</f>
        <v/>
      </c>
      <c r="E76" s="192" t="str">
        <f>Rangs!F75</f>
        <v/>
      </c>
      <c r="F76" s="192" t="str">
        <f>Rangs!G75</f>
        <v/>
      </c>
      <c r="G76" s="192" t="str">
        <f>Rangs!H75</f>
        <v/>
      </c>
      <c r="H76" s="200" t="str">
        <f>Rangs!I75</f>
        <v/>
      </c>
      <c r="I76" s="203" t="s">
        <v>187</v>
      </c>
      <c r="J76" s="137">
        <f>ABS(J5-J17)</f>
        <v>0</v>
      </c>
      <c r="K76" s="202" t="s">
        <v>95</v>
      </c>
      <c r="L76" s="137">
        <f t="shared" si="1"/>
        <v>0</v>
      </c>
      <c r="M76" s="140"/>
      <c r="N76" s="141"/>
      <c r="O76" s="153"/>
    </row>
    <row r="77" spans="1:15" ht="16.2" thickBot="1">
      <c r="A77" s="192" t="str">
        <f>Rangs!B76</f>
        <v/>
      </c>
      <c r="B77" s="192" t="str">
        <f>Rangs!C76</f>
        <v/>
      </c>
      <c r="C77" s="192" t="str">
        <f>Rangs!D76</f>
        <v/>
      </c>
      <c r="D77" s="192" t="str">
        <f>Rangs!E76</f>
        <v/>
      </c>
      <c r="E77" s="192" t="str">
        <f>Rangs!F76</f>
        <v/>
      </c>
      <c r="F77" s="192" t="str">
        <f>Rangs!G76</f>
        <v/>
      </c>
      <c r="G77" s="192" t="str">
        <f>Rangs!H76</f>
        <v/>
      </c>
      <c r="H77" s="200" t="str">
        <f>Rangs!I76</f>
        <v/>
      </c>
      <c r="I77" s="204" t="s">
        <v>195</v>
      </c>
      <c r="J77" s="155">
        <f>ABS(J5-J19)</f>
        <v>0</v>
      </c>
      <c r="K77" s="205" t="s">
        <v>95</v>
      </c>
      <c r="L77" s="155">
        <f t="shared" si="1"/>
        <v>0</v>
      </c>
      <c r="M77" s="206"/>
      <c r="N77" s="159"/>
      <c r="O77" s="160"/>
    </row>
    <row r="78" spans="1:15">
      <c r="A78" s="192" t="str">
        <f>Rangs!B77</f>
        <v/>
      </c>
      <c r="B78" s="192" t="str">
        <f>Rangs!C77</f>
        <v/>
      </c>
      <c r="C78" s="192" t="str">
        <f>Rangs!D77</f>
        <v/>
      </c>
      <c r="D78" s="192" t="str">
        <f>Rangs!E77</f>
        <v/>
      </c>
      <c r="E78" s="192" t="str">
        <f>Rangs!F77</f>
        <v/>
      </c>
      <c r="F78" s="192" t="str">
        <f>Rangs!G77</f>
        <v/>
      </c>
      <c r="G78" s="192" t="str">
        <f>Rangs!H77</f>
        <v/>
      </c>
      <c r="H78" s="192" t="str">
        <f>Rangs!I77</f>
        <v/>
      </c>
      <c r="K78" s="119"/>
      <c r="L78" s="120"/>
    </row>
    <row r="79" spans="1:15">
      <c r="A79" s="192" t="str">
        <f>Rangs!B78</f>
        <v/>
      </c>
      <c r="B79" s="192" t="str">
        <f>Rangs!C78</f>
        <v/>
      </c>
      <c r="C79" s="192" t="str">
        <f>Rangs!D78</f>
        <v/>
      </c>
      <c r="D79" s="192" t="str">
        <f>Rangs!E78</f>
        <v/>
      </c>
      <c r="E79" s="192" t="str">
        <f>Rangs!F78</f>
        <v/>
      </c>
      <c r="F79" s="192" t="str">
        <f>Rangs!G78</f>
        <v/>
      </c>
      <c r="G79" s="192" t="str">
        <f>Rangs!H78</f>
        <v/>
      </c>
      <c r="H79" s="192" t="str">
        <f>Rangs!I78</f>
        <v/>
      </c>
    </row>
    <row r="80" spans="1:15">
      <c r="A80" s="192" t="str">
        <f>Rangs!B79</f>
        <v/>
      </c>
      <c r="B80" s="192" t="str">
        <f>Rangs!C79</f>
        <v/>
      </c>
      <c r="C80" s="192" t="str">
        <f>Rangs!D79</f>
        <v/>
      </c>
      <c r="D80" s="192" t="str">
        <f>Rangs!E79</f>
        <v/>
      </c>
      <c r="E80" s="192" t="str">
        <f>Rangs!F79</f>
        <v/>
      </c>
      <c r="F80" s="192" t="str">
        <f>Rangs!G79</f>
        <v/>
      </c>
      <c r="G80" s="192" t="str">
        <f>Rangs!H79</f>
        <v/>
      </c>
      <c r="H80" s="192" t="str">
        <f>Rangs!I79</f>
        <v/>
      </c>
    </row>
    <row r="81" spans="1:8">
      <c r="A81" s="192" t="str">
        <f>Rangs!B80</f>
        <v/>
      </c>
      <c r="B81" s="192" t="str">
        <f>Rangs!C80</f>
        <v/>
      </c>
      <c r="C81" s="192" t="str">
        <f>Rangs!D80</f>
        <v/>
      </c>
      <c r="D81" s="192" t="str">
        <f>Rangs!E80</f>
        <v/>
      </c>
      <c r="E81" s="192" t="str">
        <f>Rangs!F80</f>
        <v/>
      </c>
      <c r="F81" s="192" t="str">
        <f>Rangs!G80</f>
        <v/>
      </c>
      <c r="G81" s="192" t="str">
        <f>Rangs!H80</f>
        <v/>
      </c>
      <c r="H81" s="192" t="str">
        <f>Rangs!I80</f>
        <v/>
      </c>
    </row>
    <row r="82" spans="1:8">
      <c r="A82" s="192" t="str">
        <f>Rangs!B81</f>
        <v/>
      </c>
      <c r="B82" s="192" t="str">
        <f>Rangs!C81</f>
        <v/>
      </c>
      <c r="C82" s="192" t="str">
        <f>Rangs!D81</f>
        <v/>
      </c>
      <c r="D82" s="192" t="str">
        <f>Rangs!E81</f>
        <v/>
      </c>
      <c r="E82" s="192" t="str">
        <f>Rangs!F81</f>
        <v/>
      </c>
      <c r="F82" s="192" t="str">
        <f>Rangs!G81</f>
        <v/>
      </c>
      <c r="G82" s="192" t="str">
        <f>Rangs!H81</f>
        <v/>
      </c>
      <c r="H82" s="192" t="str">
        <f>Rangs!I81</f>
        <v/>
      </c>
    </row>
    <row r="83" spans="1:8">
      <c r="A83" s="192" t="str">
        <f>Rangs!B82</f>
        <v/>
      </c>
      <c r="B83" s="192" t="str">
        <f>Rangs!C82</f>
        <v/>
      </c>
      <c r="C83" s="192" t="str">
        <f>Rangs!D82</f>
        <v/>
      </c>
      <c r="D83" s="192" t="str">
        <f>Rangs!E82</f>
        <v/>
      </c>
      <c r="E83" s="192" t="str">
        <f>Rangs!F82</f>
        <v/>
      </c>
      <c r="F83" s="192" t="str">
        <f>Rangs!G82</f>
        <v/>
      </c>
      <c r="G83" s="192" t="str">
        <f>Rangs!H82</f>
        <v/>
      </c>
      <c r="H83" s="192" t="str">
        <f>Rangs!I82</f>
        <v/>
      </c>
    </row>
    <row r="84" spans="1:8">
      <c r="A84" s="192" t="str">
        <f>Rangs!B83</f>
        <v/>
      </c>
      <c r="B84" s="192" t="str">
        <f>Rangs!C83</f>
        <v/>
      </c>
      <c r="C84" s="192" t="str">
        <f>Rangs!D83</f>
        <v/>
      </c>
      <c r="D84" s="192" t="str">
        <f>Rangs!E83</f>
        <v/>
      </c>
      <c r="E84" s="192" t="str">
        <f>Rangs!F83</f>
        <v/>
      </c>
      <c r="F84" s="192" t="str">
        <f>Rangs!G83</f>
        <v/>
      </c>
      <c r="G84" s="192" t="str">
        <f>Rangs!H83</f>
        <v/>
      </c>
      <c r="H84" s="192" t="str">
        <f>Rangs!I83</f>
        <v/>
      </c>
    </row>
    <row r="85" spans="1:8">
      <c r="A85" s="192" t="str">
        <f>Rangs!B84</f>
        <v/>
      </c>
      <c r="B85" s="192" t="str">
        <f>Rangs!C84</f>
        <v/>
      </c>
      <c r="C85" s="192" t="str">
        <f>Rangs!D84</f>
        <v/>
      </c>
      <c r="D85" s="192" t="str">
        <f>Rangs!E84</f>
        <v/>
      </c>
      <c r="E85" s="192" t="str">
        <f>Rangs!F84</f>
        <v/>
      </c>
      <c r="F85" s="192" t="str">
        <f>Rangs!G84</f>
        <v/>
      </c>
      <c r="G85" s="192" t="str">
        <f>Rangs!H84</f>
        <v/>
      </c>
      <c r="H85" s="192" t="str">
        <f>Rangs!I84</f>
        <v/>
      </c>
    </row>
    <row r="86" spans="1:8">
      <c r="A86" s="192" t="str">
        <f>Rangs!B85</f>
        <v/>
      </c>
      <c r="B86" s="192" t="str">
        <f>Rangs!C85</f>
        <v/>
      </c>
      <c r="C86" s="192" t="str">
        <f>Rangs!D85</f>
        <v/>
      </c>
      <c r="D86" s="192" t="str">
        <f>Rangs!E85</f>
        <v/>
      </c>
      <c r="E86" s="192" t="str">
        <f>Rangs!F85</f>
        <v/>
      </c>
      <c r="F86" s="192" t="str">
        <f>Rangs!G85</f>
        <v/>
      </c>
      <c r="G86" s="192" t="str">
        <f>Rangs!H85</f>
        <v/>
      </c>
      <c r="H86" s="192" t="str">
        <f>Rangs!I85</f>
        <v/>
      </c>
    </row>
    <row r="87" spans="1:8">
      <c r="A87" s="192" t="str">
        <f>Rangs!B86</f>
        <v/>
      </c>
      <c r="B87" s="192" t="str">
        <f>Rangs!C86</f>
        <v/>
      </c>
      <c r="C87" s="192" t="str">
        <f>Rangs!D86</f>
        <v/>
      </c>
      <c r="D87" s="192" t="str">
        <f>Rangs!E86</f>
        <v/>
      </c>
      <c r="E87" s="192" t="str">
        <f>Rangs!F86</f>
        <v/>
      </c>
      <c r="F87" s="192" t="str">
        <f>Rangs!G86</f>
        <v/>
      </c>
      <c r="G87" s="192" t="str">
        <f>Rangs!H86</f>
        <v/>
      </c>
      <c r="H87" s="192" t="str">
        <f>Rangs!I86</f>
        <v/>
      </c>
    </row>
    <row r="88" spans="1:8">
      <c r="A88" s="192" t="str">
        <f>Rangs!B87</f>
        <v/>
      </c>
      <c r="B88" s="192" t="str">
        <f>Rangs!C87</f>
        <v/>
      </c>
      <c r="C88" s="192" t="str">
        <f>Rangs!D87</f>
        <v/>
      </c>
      <c r="D88" s="192" t="str">
        <f>Rangs!E87</f>
        <v/>
      </c>
      <c r="E88" s="192" t="str">
        <f>Rangs!F87</f>
        <v/>
      </c>
      <c r="F88" s="192" t="str">
        <f>Rangs!G87</f>
        <v/>
      </c>
      <c r="G88" s="192" t="str">
        <f>Rangs!H87</f>
        <v/>
      </c>
      <c r="H88" s="192" t="str">
        <f>Rangs!I87</f>
        <v/>
      </c>
    </row>
    <row r="89" spans="1:8">
      <c r="A89" s="192" t="str">
        <f>Rangs!B88</f>
        <v/>
      </c>
      <c r="B89" s="192" t="str">
        <f>Rangs!C88</f>
        <v/>
      </c>
      <c r="C89" s="192" t="str">
        <f>Rangs!D88</f>
        <v/>
      </c>
      <c r="D89" s="192" t="str">
        <f>Rangs!E88</f>
        <v/>
      </c>
      <c r="E89" s="192" t="str">
        <f>Rangs!F88</f>
        <v/>
      </c>
      <c r="F89" s="192" t="str">
        <f>Rangs!G88</f>
        <v/>
      </c>
      <c r="G89" s="192" t="str">
        <f>Rangs!H88</f>
        <v/>
      </c>
      <c r="H89" s="192" t="str">
        <f>Rangs!I88</f>
        <v/>
      </c>
    </row>
    <row r="90" spans="1:8">
      <c r="A90" s="192" t="str">
        <f>Rangs!B89</f>
        <v/>
      </c>
      <c r="B90" s="192" t="str">
        <f>Rangs!C89</f>
        <v/>
      </c>
      <c r="C90" s="192" t="str">
        <f>Rangs!D89</f>
        <v/>
      </c>
      <c r="D90" s="192" t="str">
        <f>Rangs!E89</f>
        <v/>
      </c>
      <c r="E90" s="192" t="str">
        <f>Rangs!F89</f>
        <v/>
      </c>
      <c r="F90" s="192" t="str">
        <f>Rangs!G89</f>
        <v/>
      </c>
      <c r="G90" s="192" t="str">
        <f>Rangs!H89</f>
        <v/>
      </c>
      <c r="H90" s="192" t="str">
        <f>Rangs!I89</f>
        <v/>
      </c>
    </row>
    <row r="91" spans="1:8">
      <c r="A91" s="192" t="str">
        <f>Rangs!B90</f>
        <v/>
      </c>
      <c r="B91" s="192" t="str">
        <f>Rangs!C90</f>
        <v/>
      </c>
      <c r="C91" s="192" t="str">
        <f>Rangs!D90</f>
        <v/>
      </c>
      <c r="D91" s="192" t="str">
        <f>Rangs!E90</f>
        <v/>
      </c>
      <c r="E91" s="192" t="str">
        <f>Rangs!F90</f>
        <v/>
      </c>
      <c r="F91" s="192" t="str">
        <f>Rangs!G90</f>
        <v/>
      </c>
      <c r="G91" s="192" t="str">
        <f>Rangs!H90</f>
        <v/>
      </c>
      <c r="H91" s="192" t="str">
        <f>Rangs!I90</f>
        <v/>
      </c>
    </row>
    <row r="92" spans="1:8">
      <c r="A92" s="192" t="str">
        <f>Rangs!B91</f>
        <v/>
      </c>
      <c r="B92" s="192" t="str">
        <f>Rangs!C91</f>
        <v/>
      </c>
      <c r="C92" s="192" t="str">
        <f>Rangs!D91</f>
        <v/>
      </c>
      <c r="D92" s="192" t="str">
        <f>Rangs!E91</f>
        <v/>
      </c>
      <c r="E92" s="192" t="str">
        <f>Rangs!F91</f>
        <v/>
      </c>
      <c r="F92" s="192" t="str">
        <f>Rangs!G91</f>
        <v/>
      </c>
      <c r="G92" s="192" t="str">
        <f>Rangs!H91</f>
        <v/>
      </c>
      <c r="H92" s="192" t="str">
        <f>Rangs!I91</f>
        <v/>
      </c>
    </row>
    <row r="93" spans="1:8">
      <c r="A93" s="192" t="str">
        <f>Rangs!B92</f>
        <v/>
      </c>
      <c r="B93" s="192" t="str">
        <f>Rangs!C92</f>
        <v/>
      </c>
      <c r="C93" s="192" t="str">
        <f>Rangs!D92</f>
        <v/>
      </c>
      <c r="D93" s="192" t="str">
        <f>Rangs!E92</f>
        <v/>
      </c>
      <c r="E93" s="192" t="str">
        <f>Rangs!F92</f>
        <v/>
      </c>
      <c r="F93" s="192" t="str">
        <f>Rangs!G92</f>
        <v/>
      </c>
      <c r="G93" s="192" t="str">
        <f>Rangs!H92</f>
        <v/>
      </c>
      <c r="H93" s="192" t="str">
        <f>Rangs!I92</f>
        <v/>
      </c>
    </row>
    <row r="94" spans="1:8">
      <c r="A94" s="192" t="str">
        <f>Rangs!B93</f>
        <v/>
      </c>
      <c r="B94" s="192" t="str">
        <f>Rangs!C93</f>
        <v/>
      </c>
      <c r="C94" s="192" t="str">
        <f>Rangs!D93</f>
        <v/>
      </c>
      <c r="D94" s="192" t="str">
        <f>Rangs!E93</f>
        <v/>
      </c>
      <c r="E94" s="192" t="str">
        <f>Rangs!F93</f>
        <v/>
      </c>
      <c r="F94" s="192" t="str">
        <f>Rangs!G93</f>
        <v/>
      </c>
      <c r="G94" s="192" t="str">
        <f>Rangs!H93</f>
        <v/>
      </c>
      <c r="H94" s="192" t="str">
        <f>Rangs!I93</f>
        <v/>
      </c>
    </row>
    <row r="95" spans="1:8">
      <c r="A95" s="192" t="str">
        <f>Rangs!B94</f>
        <v/>
      </c>
      <c r="B95" s="192" t="str">
        <f>Rangs!C94</f>
        <v/>
      </c>
      <c r="C95" s="192" t="str">
        <f>Rangs!D94</f>
        <v/>
      </c>
      <c r="D95" s="192" t="str">
        <f>Rangs!E94</f>
        <v/>
      </c>
      <c r="E95" s="192" t="str">
        <f>Rangs!F94</f>
        <v/>
      </c>
      <c r="F95" s="192" t="str">
        <f>Rangs!G94</f>
        <v/>
      </c>
      <c r="G95" s="192" t="str">
        <f>Rangs!H94</f>
        <v/>
      </c>
      <c r="H95" s="192" t="str">
        <f>Rangs!I94</f>
        <v/>
      </c>
    </row>
    <row r="96" spans="1:8">
      <c r="A96" s="192" t="str">
        <f>Rangs!B95</f>
        <v/>
      </c>
      <c r="B96" s="192" t="str">
        <f>Rangs!C95</f>
        <v/>
      </c>
      <c r="C96" s="192" t="str">
        <f>Rangs!D95</f>
        <v/>
      </c>
      <c r="D96" s="192" t="str">
        <f>Rangs!E95</f>
        <v/>
      </c>
      <c r="E96" s="192" t="str">
        <f>Rangs!F95</f>
        <v/>
      </c>
      <c r="F96" s="192" t="str">
        <f>Rangs!G95</f>
        <v/>
      </c>
      <c r="G96" s="192" t="str">
        <f>Rangs!H95</f>
        <v/>
      </c>
      <c r="H96" s="192" t="str">
        <f>Rangs!I95</f>
        <v/>
      </c>
    </row>
    <row r="97" spans="1:8">
      <c r="A97" s="192" t="str">
        <f>Rangs!B96</f>
        <v/>
      </c>
      <c r="B97" s="192" t="str">
        <f>Rangs!C96</f>
        <v/>
      </c>
      <c r="C97" s="192" t="str">
        <f>Rangs!D96</f>
        <v/>
      </c>
      <c r="D97" s="192" t="str">
        <f>Rangs!E96</f>
        <v/>
      </c>
      <c r="E97" s="192" t="str">
        <f>Rangs!F96</f>
        <v/>
      </c>
      <c r="F97" s="192" t="str">
        <f>Rangs!G96</f>
        <v/>
      </c>
      <c r="G97" s="192" t="str">
        <f>Rangs!H96</f>
        <v/>
      </c>
      <c r="H97" s="192" t="str">
        <f>Rangs!I96</f>
        <v/>
      </c>
    </row>
    <row r="98" spans="1:8">
      <c r="A98" s="192" t="str">
        <f>Rangs!B97</f>
        <v/>
      </c>
      <c r="B98" s="192" t="str">
        <f>Rangs!C97</f>
        <v/>
      </c>
      <c r="C98" s="192" t="str">
        <f>Rangs!D97</f>
        <v/>
      </c>
      <c r="D98" s="192" t="str">
        <f>Rangs!E97</f>
        <v/>
      </c>
      <c r="E98" s="192" t="str">
        <f>Rangs!F97</f>
        <v/>
      </c>
      <c r="F98" s="192" t="str">
        <f>Rangs!G97</f>
        <v/>
      </c>
      <c r="G98" s="192" t="str">
        <f>Rangs!H97</f>
        <v/>
      </c>
      <c r="H98" s="192" t="str">
        <f>Rangs!I97</f>
        <v/>
      </c>
    </row>
    <row r="99" spans="1:8">
      <c r="A99" s="192" t="str">
        <f>Rangs!B98</f>
        <v/>
      </c>
      <c r="B99" s="192" t="str">
        <f>Rangs!C98</f>
        <v/>
      </c>
      <c r="C99" s="192" t="str">
        <f>Rangs!D98</f>
        <v/>
      </c>
      <c r="D99" s="192" t="str">
        <f>Rangs!E98</f>
        <v/>
      </c>
      <c r="E99" s="192" t="str">
        <f>Rangs!F98</f>
        <v/>
      </c>
      <c r="F99" s="192" t="str">
        <f>Rangs!G98</f>
        <v/>
      </c>
      <c r="G99" s="192" t="str">
        <f>Rangs!H98</f>
        <v/>
      </c>
      <c r="H99" s="192" t="str">
        <f>Rangs!I98</f>
        <v/>
      </c>
    </row>
    <row r="100" spans="1:8">
      <c r="A100" s="192" t="str">
        <f>Rangs!B99</f>
        <v/>
      </c>
      <c r="B100" s="192" t="str">
        <f>Rangs!C99</f>
        <v/>
      </c>
      <c r="C100" s="192" t="str">
        <f>Rangs!D99</f>
        <v/>
      </c>
      <c r="D100" s="192" t="str">
        <f>Rangs!E99</f>
        <v/>
      </c>
      <c r="E100" s="192" t="str">
        <f>Rangs!F99</f>
        <v/>
      </c>
      <c r="F100" s="192" t="str">
        <f>Rangs!G99</f>
        <v/>
      </c>
      <c r="G100" s="192" t="str">
        <f>Rangs!H99</f>
        <v/>
      </c>
      <c r="H100" s="192" t="str">
        <f>Rangs!I99</f>
        <v/>
      </c>
    </row>
    <row r="101" spans="1:8">
      <c r="A101" s="192" t="str">
        <f>Rangs!B100</f>
        <v/>
      </c>
      <c r="B101" s="192" t="str">
        <f>Rangs!C100</f>
        <v/>
      </c>
      <c r="C101" s="192" t="str">
        <f>Rangs!D100</f>
        <v/>
      </c>
      <c r="D101" s="192" t="str">
        <f>Rangs!E100</f>
        <v/>
      </c>
      <c r="E101" s="192" t="str">
        <f>Rangs!F100</f>
        <v/>
      </c>
      <c r="F101" s="192" t="str">
        <f>Rangs!G100</f>
        <v/>
      </c>
      <c r="G101" s="192" t="str">
        <f>Rangs!H100</f>
        <v/>
      </c>
      <c r="H101" s="192" t="str">
        <f>Rangs!I100</f>
        <v/>
      </c>
    </row>
    <row r="102" spans="1:8">
      <c r="A102" s="192" t="str">
        <f>Rangs!B101</f>
        <v/>
      </c>
      <c r="B102" s="192" t="str">
        <f>Rangs!C101</f>
        <v/>
      </c>
      <c r="C102" s="192" t="str">
        <f>Rangs!D101</f>
        <v/>
      </c>
      <c r="D102" s="192" t="str">
        <f>Rangs!E101</f>
        <v/>
      </c>
      <c r="E102" s="192" t="str">
        <f>Rangs!F101</f>
        <v/>
      </c>
      <c r="F102" s="192" t="str">
        <f>Rangs!G101</f>
        <v/>
      </c>
      <c r="G102" s="192" t="str">
        <f>Rangs!H101</f>
        <v/>
      </c>
      <c r="H102" s="192" t="str">
        <f>Rangs!I101</f>
        <v/>
      </c>
    </row>
    <row r="103" spans="1:8">
      <c r="A103" s="192" t="str">
        <f>Rangs!B102</f>
        <v/>
      </c>
      <c r="B103" s="192" t="str">
        <f>Rangs!C102</f>
        <v/>
      </c>
      <c r="C103" s="192" t="str">
        <f>Rangs!D102</f>
        <v/>
      </c>
      <c r="D103" s="192" t="str">
        <f>Rangs!E102</f>
        <v/>
      </c>
      <c r="E103" s="192" t="str">
        <f>Rangs!F102</f>
        <v/>
      </c>
      <c r="F103" s="192" t="str">
        <f>Rangs!G102</f>
        <v/>
      </c>
      <c r="G103" s="192" t="str">
        <f>Rangs!H102</f>
        <v/>
      </c>
      <c r="H103" s="192" t="str">
        <f>Rangs!I102</f>
        <v/>
      </c>
    </row>
    <row r="104" spans="1:8">
      <c r="A104" s="192" t="str">
        <f>Rangs!B103</f>
        <v/>
      </c>
      <c r="B104" s="192" t="str">
        <f>Rangs!C103</f>
        <v/>
      </c>
      <c r="C104" s="192" t="str">
        <f>Rangs!D103</f>
        <v/>
      </c>
      <c r="D104" s="192" t="str">
        <f>Rangs!E103</f>
        <v/>
      </c>
      <c r="E104" s="192" t="str">
        <f>Rangs!F103</f>
        <v/>
      </c>
      <c r="F104" s="192" t="str">
        <f>Rangs!G103</f>
        <v/>
      </c>
      <c r="G104" s="192" t="str">
        <f>Rangs!H103</f>
        <v/>
      </c>
      <c r="H104" s="192" t="str">
        <f>Rangs!I103</f>
        <v/>
      </c>
    </row>
    <row r="105" spans="1:8">
      <c r="A105" s="192" t="str">
        <f>Rangs!B104</f>
        <v/>
      </c>
      <c r="B105" s="192" t="str">
        <f>Rangs!C104</f>
        <v/>
      </c>
      <c r="C105" s="192" t="str">
        <f>Rangs!D104</f>
        <v/>
      </c>
      <c r="D105" s="192" t="str">
        <f>Rangs!E104</f>
        <v/>
      </c>
      <c r="E105" s="192" t="str">
        <f>Rangs!F104</f>
        <v/>
      </c>
      <c r="F105" s="192" t="str">
        <f>Rangs!G104</f>
        <v/>
      </c>
      <c r="G105" s="192" t="str">
        <f>Rangs!H104</f>
        <v/>
      </c>
      <c r="H105" s="192" t="str">
        <f>Rangs!I104</f>
        <v/>
      </c>
    </row>
  </sheetData>
  <sheetProtection sheet="1" objects="1" scenarios="1" formatCells="0"/>
  <mergeCells count="12">
    <mergeCell ref="A1:O1"/>
    <mergeCell ref="I62:O62"/>
    <mergeCell ref="J64:O64"/>
    <mergeCell ref="I23:O23"/>
    <mergeCell ref="J25:O25"/>
    <mergeCell ref="I31:J31"/>
    <mergeCell ref="K31:L31"/>
    <mergeCell ref="I70:J70"/>
    <mergeCell ref="K70:L70"/>
    <mergeCell ref="J65:K65"/>
    <mergeCell ref="L65:M65"/>
    <mergeCell ref="A4:H4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105"/>
  <sheetViews>
    <sheetView workbookViewId="0">
      <selection sqref="A1:P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9" width="3.5" style="97" customWidth="1"/>
    <col min="10" max="10" width="11.296875" style="97" customWidth="1"/>
    <col min="11" max="11" width="7" style="97" customWidth="1"/>
    <col min="12" max="12" width="7.09765625" style="97" customWidth="1"/>
    <col min="13" max="16" width="8.69921875" style="97" customWidth="1"/>
    <col min="17" max="16384" width="11.19921875" style="97"/>
  </cols>
  <sheetData>
    <row r="1" spans="1:16" ht="61.2" customHeight="1">
      <c r="A1" s="253" t="s">
        <v>379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</row>
    <row r="2" spans="1:16">
      <c r="M2" s="107" t="s">
        <v>83</v>
      </c>
      <c r="N2" s="108" t="s">
        <v>139</v>
      </c>
    </row>
    <row r="3" spans="1:16">
      <c r="J3" s="130" t="s">
        <v>113</v>
      </c>
      <c r="K3" s="131">
        <f>COUNT(A6:A105)</f>
        <v>0</v>
      </c>
      <c r="N3" s="108" t="s">
        <v>140</v>
      </c>
    </row>
    <row r="4" spans="1:16">
      <c r="A4" s="279" t="s">
        <v>100</v>
      </c>
      <c r="B4" s="280"/>
      <c r="C4" s="280"/>
      <c r="D4" s="280"/>
      <c r="E4" s="280"/>
      <c r="F4" s="280"/>
      <c r="G4" s="280"/>
      <c r="H4" s="280"/>
      <c r="I4" s="281"/>
      <c r="J4" s="208" t="s">
        <v>84</v>
      </c>
      <c r="K4" s="209">
        <f>COUNT(A6:A105)</f>
        <v>0</v>
      </c>
    </row>
    <row r="5" spans="1:16" ht="16.2" thickBot="1">
      <c r="A5" s="210" t="s">
        <v>141</v>
      </c>
      <c r="B5" s="211" t="s">
        <v>142</v>
      </c>
      <c r="C5" s="212" t="s">
        <v>143</v>
      </c>
      <c r="D5" s="212" t="s">
        <v>144</v>
      </c>
      <c r="E5" s="212" t="s">
        <v>145</v>
      </c>
      <c r="F5" s="212" t="s">
        <v>146</v>
      </c>
      <c r="G5" s="212" t="s">
        <v>147</v>
      </c>
      <c r="H5" s="212" t="s">
        <v>148</v>
      </c>
      <c r="I5" s="212" t="s">
        <v>149</v>
      </c>
      <c r="J5" s="213" t="s">
        <v>85</v>
      </c>
      <c r="K5" s="214">
        <f>SUM(A6:A105)</f>
        <v>0</v>
      </c>
    </row>
    <row r="6" spans="1:16">
      <c r="A6" s="192" t="str">
        <f>Rangs!B5</f>
        <v/>
      </c>
      <c r="B6" s="192" t="str">
        <f>Rangs!C5</f>
        <v/>
      </c>
      <c r="C6" s="207" t="str">
        <f>Rangs!D5</f>
        <v/>
      </c>
      <c r="D6" s="207" t="str">
        <f>Rangs!E5</f>
        <v/>
      </c>
      <c r="E6" s="207" t="str">
        <f>Rangs!F5</f>
        <v/>
      </c>
      <c r="F6" s="207" t="str">
        <f>Rangs!G5</f>
        <v/>
      </c>
      <c r="G6" s="207" t="str">
        <f>Rangs!H5</f>
        <v/>
      </c>
      <c r="H6" s="207" t="str">
        <f>Rangs!I5</f>
        <v/>
      </c>
      <c r="I6" s="207" t="str">
        <f>Rangs!J5</f>
        <v/>
      </c>
      <c r="J6" s="208" t="s">
        <v>86</v>
      </c>
      <c r="K6" s="209">
        <f>COUNT(B6:B105)</f>
        <v>0</v>
      </c>
      <c r="M6" s="112"/>
    </row>
    <row r="7" spans="1:16">
      <c r="A7" s="192" t="str">
        <f>Rangs!B6</f>
        <v/>
      </c>
      <c r="B7" s="192" t="str">
        <f>Rangs!C6</f>
        <v/>
      </c>
      <c r="C7" s="207" t="str">
        <f>Rangs!D6</f>
        <v/>
      </c>
      <c r="D7" s="207" t="str">
        <f>Rangs!E6</f>
        <v/>
      </c>
      <c r="E7" s="207" t="str">
        <f>Rangs!F6</f>
        <v/>
      </c>
      <c r="F7" s="207" t="str">
        <f>Rangs!G6</f>
        <v/>
      </c>
      <c r="G7" s="207" t="str">
        <f>Rangs!H6</f>
        <v/>
      </c>
      <c r="H7" s="207" t="str">
        <f>Rangs!I6</f>
        <v/>
      </c>
      <c r="I7" s="207" t="str">
        <f>Rangs!J6</f>
        <v/>
      </c>
      <c r="J7" s="213" t="s">
        <v>87</v>
      </c>
      <c r="K7" s="214">
        <f>SUM(B6:B105)</f>
        <v>0</v>
      </c>
    </row>
    <row r="8" spans="1:16">
      <c r="A8" s="192" t="str">
        <f>Rangs!B7</f>
        <v/>
      </c>
      <c r="B8" s="192" t="str">
        <f>Rangs!C7</f>
        <v/>
      </c>
      <c r="C8" s="207" t="str">
        <f>Rangs!D7</f>
        <v/>
      </c>
      <c r="D8" s="207" t="str">
        <f>Rangs!E7</f>
        <v/>
      </c>
      <c r="E8" s="207" t="str">
        <f>Rangs!F7</f>
        <v/>
      </c>
      <c r="F8" s="207" t="str">
        <f>Rangs!G7</f>
        <v/>
      </c>
      <c r="G8" s="207" t="str">
        <f>Rangs!H7</f>
        <v/>
      </c>
      <c r="H8" s="207" t="str">
        <f>Rangs!I7</f>
        <v/>
      </c>
      <c r="I8" s="207" t="str">
        <f>Rangs!J7</f>
        <v/>
      </c>
      <c r="J8" s="208" t="s">
        <v>88</v>
      </c>
      <c r="K8" s="209">
        <f>COUNT(C6:C105)</f>
        <v>0</v>
      </c>
      <c r="M8" s="112"/>
    </row>
    <row r="9" spans="1:16">
      <c r="A9" s="192" t="str">
        <f>Rangs!B8</f>
        <v/>
      </c>
      <c r="B9" s="192" t="str">
        <f>Rangs!C8</f>
        <v/>
      </c>
      <c r="C9" s="207" t="str">
        <f>Rangs!D8</f>
        <v/>
      </c>
      <c r="D9" s="207" t="str">
        <f>Rangs!E8</f>
        <v/>
      </c>
      <c r="E9" s="207" t="str">
        <f>Rangs!F8</f>
        <v/>
      </c>
      <c r="F9" s="207" t="str">
        <f>Rangs!G8</f>
        <v/>
      </c>
      <c r="G9" s="207" t="str">
        <f>Rangs!H8</f>
        <v/>
      </c>
      <c r="H9" s="207" t="str">
        <f>Rangs!I8</f>
        <v/>
      </c>
      <c r="I9" s="207" t="str">
        <f>Rangs!J8</f>
        <v/>
      </c>
      <c r="J9" s="213" t="s">
        <v>89</v>
      </c>
      <c r="K9" s="214">
        <f>SUM(C6:C105)</f>
        <v>0</v>
      </c>
    </row>
    <row r="10" spans="1:16">
      <c r="A10" s="192" t="str">
        <f>Rangs!B9</f>
        <v/>
      </c>
      <c r="B10" s="192" t="str">
        <f>Rangs!C9</f>
        <v/>
      </c>
      <c r="C10" s="207" t="str">
        <f>Rangs!D9</f>
        <v/>
      </c>
      <c r="D10" s="207" t="str">
        <f>Rangs!E9</f>
        <v/>
      </c>
      <c r="E10" s="207" t="str">
        <f>Rangs!F9</f>
        <v/>
      </c>
      <c r="F10" s="207" t="str">
        <f>Rangs!G9</f>
        <v/>
      </c>
      <c r="G10" s="207" t="str">
        <f>Rangs!H9</f>
        <v/>
      </c>
      <c r="H10" s="207" t="str">
        <f>Rangs!I9</f>
        <v/>
      </c>
      <c r="I10" s="207" t="str">
        <f>Rangs!J9</f>
        <v/>
      </c>
      <c r="J10" s="208" t="s">
        <v>101</v>
      </c>
      <c r="K10" s="209">
        <f>COUNT(D6:D105)</f>
        <v>0</v>
      </c>
    </row>
    <row r="11" spans="1:16">
      <c r="A11" s="192" t="str">
        <f>Rangs!B10</f>
        <v/>
      </c>
      <c r="B11" s="192" t="str">
        <f>Rangs!C10</f>
        <v/>
      </c>
      <c r="C11" s="207" t="str">
        <f>Rangs!D10</f>
        <v/>
      </c>
      <c r="D11" s="207" t="str">
        <f>Rangs!E10</f>
        <v/>
      </c>
      <c r="E11" s="207" t="str">
        <f>Rangs!F10</f>
        <v/>
      </c>
      <c r="F11" s="207" t="str">
        <f>Rangs!G10</f>
        <v/>
      </c>
      <c r="G11" s="207" t="str">
        <f>Rangs!H10</f>
        <v/>
      </c>
      <c r="H11" s="207" t="str">
        <f>Rangs!I10</f>
        <v/>
      </c>
      <c r="I11" s="207" t="str">
        <f>Rangs!J10</f>
        <v/>
      </c>
      <c r="J11" s="213" t="s">
        <v>102</v>
      </c>
      <c r="K11" s="214">
        <f>SUM(D6:D105)</f>
        <v>0</v>
      </c>
    </row>
    <row r="12" spans="1:16">
      <c r="A12" s="192" t="str">
        <f>Rangs!B11</f>
        <v/>
      </c>
      <c r="B12" s="192" t="str">
        <f>Rangs!C11</f>
        <v/>
      </c>
      <c r="C12" s="207" t="str">
        <f>Rangs!D11</f>
        <v/>
      </c>
      <c r="D12" s="207" t="str">
        <f>Rangs!E11</f>
        <v/>
      </c>
      <c r="E12" s="207" t="str">
        <f>Rangs!F11</f>
        <v/>
      </c>
      <c r="F12" s="207" t="str">
        <f>Rangs!G11</f>
        <v/>
      </c>
      <c r="G12" s="207" t="str">
        <f>Rangs!H11</f>
        <v/>
      </c>
      <c r="H12" s="207" t="str">
        <f>Rangs!I11</f>
        <v/>
      </c>
      <c r="I12" s="207" t="str">
        <f>Rangs!J11</f>
        <v/>
      </c>
      <c r="J12" s="208" t="s">
        <v>104</v>
      </c>
      <c r="K12" s="209">
        <f>COUNT(E6:E105)</f>
        <v>0</v>
      </c>
    </row>
    <row r="13" spans="1:16">
      <c r="A13" s="192" t="str">
        <f>Rangs!B12</f>
        <v/>
      </c>
      <c r="B13" s="192" t="str">
        <f>Rangs!C12</f>
        <v/>
      </c>
      <c r="C13" s="207" t="str">
        <f>Rangs!D12</f>
        <v/>
      </c>
      <c r="D13" s="207" t="str">
        <f>Rangs!E12</f>
        <v/>
      </c>
      <c r="E13" s="207" t="str">
        <f>Rangs!F12</f>
        <v/>
      </c>
      <c r="F13" s="207" t="str">
        <f>Rangs!G12</f>
        <v/>
      </c>
      <c r="G13" s="207" t="str">
        <f>Rangs!H12</f>
        <v/>
      </c>
      <c r="H13" s="207" t="str">
        <f>Rangs!I12</f>
        <v/>
      </c>
      <c r="I13" s="207" t="str">
        <f>Rangs!J12</f>
        <v/>
      </c>
      <c r="J13" s="213" t="s">
        <v>105</v>
      </c>
      <c r="K13" s="214">
        <f>SUM(E6:E105)</f>
        <v>0</v>
      </c>
    </row>
    <row r="14" spans="1:16">
      <c r="A14" s="192" t="str">
        <f>Rangs!B13</f>
        <v/>
      </c>
      <c r="B14" s="192" t="str">
        <f>Rangs!C13</f>
        <v/>
      </c>
      <c r="C14" s="207" t="str">
        <f>Rangs!D13</f>
        <v/>
      </c>
      <c r="D14" s="207" t="str">
        <f>Rangs!E13</f>
        <v/>
      </c>
      <c r="E14" s="207" t="str">
        <f>Rangs!F13</f>
        <v/>
      </c>
      <c r="F14" s="207" t="str">
        <f>Rangs!G13</f>
        <v/>
      </c>
      <c r="G14" s="207" t="str">
        <f>Rangs!H13</f>
        <v/>
      </c>
      <c r="H14" s="207" t="str">
        <f>Rangs!I13</f>
        <v/>
      </c>
      <c r="I14" s="207" t="str">
        <f>Rangs!J13</f>
        <v/>
      </c>
      <c r="J14" s="208" t="s">
        <v>106</v>
      </c>
      <c r="K14" s="209">
        <f>COUNT(F6:F105)</f>
        <v>0</v>
      </c>
    </row>
    <row r="15" spans="1:16">
      <c r="A15" s="192" t="str">
        <f>Rangs!B14</f>
        <v/>
      </c>
      <c r="B15" s="192" t="str">
        <f>Rangs!C14</f>
        <v/>
      </c>
      <c r="C15" s="207" t="str">
        <f>Rangs!D14</f>
        <v/>
      </c>
      <c r="D15" s="207" t="str">
        <f>Rangs!E14</f>
        <v/>
      </c>
      <c r="E15" s="207" t="str">
        <f>Rangs!F14</f>
        <v/>
      </c>
      <c r="F15" s="207" t="str">
        <f>Rangs!G14</f>
        <v/>
      </c>
      <c r="G15" s="207" t="str">
        <f>Rangs!H14</f>
        <v/>
      </c>
      <c r="H15" s="207" t="str">
        <f>Rangs!I14</f>
        <v/>
      </c>
      <c r="I15" s="207" t="str">
        <f>Rangs!J14</f>
        <v/>
      </c>
      <c r="J15" s="213" t="s">
        <v>107</v>
      </c>
      <c r="K15" s="214">
        <f>SUM(F6:F105)</f>
        <v>0</v>
      </c>
    </row>
    <row r="16" spans="1:16">
      <c r="A16" s="192" t="str">
        <f>Rangs!B15</f>
        <v/>
      </c>
      <c r="B16" s="192" t="str">
        <f>Rangs!C15</f>
        <v/>
      </c>
      <c r="C16" s="207" t="str">
        <f>Rangs!D15</f>
        <v/>
      </c>
      <c r="D16" s="207" t="str">
        <f>Rangs!E15</f>
        <v/>
      </c>
      <c r="E16" s="207" t="str">
        <f>Rangs!F15</f>
        <v/>
      </c>
      <c r="F16" s="207" t="str">
        <f>Rangs!G15</f>
        <v/>
      </c>
      <c r="G16" s="207" t="str">
        <f>Rangs!H15</f>
        <v/>
      </c>
      <c r="H16" s="207" t="str">
        <f>Rangs!I15</f>
        <v/>
      </c>
      <c r="I16" s="207" t="str">
        <f>Rangs!J15</f>
        <v/>
      </c>
      <c r="J16" s="208" t="s">
        <v>108</v>
      </c>
      <c r="K16" s="209">
        <f>COUNT(G6:G105)</f>
        <v>0</v>
      </c>
    </row>
    <row r="17" spans="1:16">
      <c r="A17" s="192" t="str">
        <f>Rangs!B16</f>
        <v/>
      </c>
      <c r="B17" s="192" t="str">
        <f>Rangs!C16</f>
        <v/>
      </c>
      <c r="C17" s="207" t="str">
        <f>Rangs!D16</f>
        <v/>
      </c>
      <c r="D17" s="207" t="str">
        <f>Rangs!E16</f>
        <v/>
      </c>
      <c r="E17" s="207" t="str">
        <f>Rangs!F16</f>
        <v/>
      </c>
      <c r="F17" s="207" t="str">
        <f>Rangs!G16</f>
        <v/>
      </c>
      <c r="G17" s="207" t="str">
        <f>Rangs!H16</f>
        <v/>
      </c>
      <c r="H17" s="207" t="str">
        <f>Rangs!I16</f>
        <v/>
      </c>
      <c r="I17" s="207" t="str">
        <f>Rangs!J16</f>
        <v/>
      </c>
      <c r="J17" s="213" t="s">
        <v>109</v>
      </c>
      <c r="K17" s="214">
        <f>SUM(G6:G105)</f>
        <v>0</v>
      </c>
    </row>
    <row r="18" spans="1:16">
      <c r="A18" s="192" t="str">
        <f>Rangs!B17</f>
        <v/>
      </c>
      <c r="B18" s="192" t="str">
        <f>Rangs!C17</f>
        <v/>
      </c>
      <c r="C18" s="207" t="str">
        <f>Rangs!D17</f>
        <v/>
      </c>
      <c r="D18" s="207" t="str">
        <f>Rangs!E17</f>
        <v/>
      </c>
      <c r="E18" s="207" t="str">
        <f>Rangs!F17</f>
        <v/>
      </c>
      <c r="F18" s="207" t="str">
        <f>Rangs!G17</f>
        <v/>
      </c>
      <c r="G18" s="207" t="str">
        <f>Rangs!H17</f>
        <v/>
      </c>
      <c r="H18" s="207" t="str">
        <f>Rangs!I17</f>
        <v/>
      </c>
      <c r="I18" s="207" t="str">
        <f>Rangs!J17</f>
        <v/>
      </c>
      <c r="J18" s="208" t="s">
        <v>110</v>
      </c>
      <c r="K18" s="209">
        <f>COUNT(H6:H105)</f>
        <v>0</v>
      </c>
    </row>
    <row r="19" spans="1:16">
      <c r="A19" s="192" t="str">
        <f>Rangs!B18</f>
        <v/>
      </c>
      <c r="B19" s="192" t="str">
        <f>Rangs!C18</f>
        <v/>
      </c>
      <c r="C19" s="207" t="str">
        <f>Rangs!D18</f>
        <v/>
      </c>
      <c r="D19" s="207" t="str">
        <f>Rangs!E18</f>
        <v/>
      </c>
      <c r="E19" s="207" t="str">
        <f>Rangs!F18</f>
        <v/>
      </c>
      <c r="F19" s="207" t="str">
        <f>Rangs!G18</f>
        <v/>
      </c>
      <c r="G19" s="207" t="str">
        <f>Rangs!H18</f>
        <v/>
      </c>
      <c r="H19" s="207" t="str">
        <f>Rangs!I18</f>
        <v/>
      </c>
      <c r="I19" s="207" t="str">
        <f>Rangs!J18</f>
        <v/>
      </c>
      <c r="J19" s="213" t="s">
        <v>111</v>
      </c>
      <c r="K19" s="214">
        <f>SUM(H6:H105)</f>
        <v>0</v>
      </c>
    </row>
    <row r="20" spans="1:16">
      <c r="A20" s="192" t="str">
        <f>Rangs!B19</f>
        <v/>
      </c>
      <c r="B20" s="192" t="str">
        <f>Rangs!C19</f>
        <v/>
      </c>
      <c r="C20" s="207" t="str">
        <f>Rangs!D19</f>
        <v/>
      </c>
      <c r="D20" s="207" t="str">
        <f>Rangs!E19</f>
        <v/>
      </c>
      <c r="E20" s="207" t="str">
        <f>Rangs!F19</f>
        <v/>
      </c>
      <c r="F20" s="207" t="str">
        <f>Rangs!G19</f>
        <v/>
      </c>
      <c r="G20" s="207" t="str">
        <f>Rangs!H19</f>
        <v/>
      </c>
      <c r="H20" s="207" t="str">
        <f>Rangs!I19</f>
        <v/>
      </c>
      <c r="I20" s="207" t="str">
        <f>Rangs!J19</f>
        <v/>
      </c>
      <c r="J20" s="208" t="s">
        <v>119</v>
      </c>
      <c r="K20" s="209">
        <f>COUNT(I6:I105)</f>
        <v>0</v>
      </c>
    </row>
    <row r="21" spans="1:16">
      <c r="A21" s="192" t="str">
        <f>Rangs!B20</f>
        <v/>
      </c>
      <c r="B21" s="192" t="str">
        <f>Rangs!C20</f>
        <v/>
      </c>
      <c r="C21" s="207" t="str">
        <f>Rangs!D20</f>
        <v/>
      </c>
      <c r="D21" s="207" t="str">
        <f>Rangs!E20</f>
        <v/>
      </c>
      <c r="E21" s="207" t="str">
        <f>Rangs!F20</f>
        <v/>
      </c>
      <c r="F21" s="207" t="str">
        <f>Rangs!G20</f>
        <v/>
      </c>
      <c r="G21" s="207" t="str">
        <f>Rangs!H20</f>
        <v/>
      </c>
      <c r="H21" s="207" t="str">
        <f>Rangs!I20</f>
        <v/>
      </c>
      <c r="I21" s="207" t="str">
        <f>Rangs!J20</f>
        <v/>
      </c>
      <c r="J21" s="213" t="s">
        <v>120</v>
      </c>
      <c r="K21" s="214">
        <f>SUM(I6:I105)</f>
        <v>0</v>
      </c>
      <c r="M21" s="113" t="str">
        <f>IF(COUNT(données!B7:P7)=9," ","ATTENTION,vous n'êtes pas dans la bonne feuille")</f>
        <v>ATTENTION,vous n'êtes pas dans la bonne feuille</v>
      </c>
    </row>
    <row r="22" spans="1:16">
      <c r="A22" s="192" t="str">
        <f>Rangs!B21</f>
        <v/>
      </c>
      <c r="B22" s="192" t="str">
        <f>Rangs!C21</f>
        <v/>
      </c>
      <c r="C22" s="207" t="str">
        <f>Rangs!D21</f>
        <v/>
      </c>
      <c r="D22" s="207" t="str">
        <f>Rangs!E21</f>
        <v/>
      </c>
      <c r="E22" s="207" t="str">
        <f>Rangs!F21</f>
        <v/>
      </c>
      <c r="F22" s="207" t="str">
        <f>Rangs!G21</f>
        <v/>
      </c>
      <c r="G22" s="207" t="str">
        <f>Rangs!H21</f>
        <v/>
      </c>
      <c r="H22" s="207" t="str">
        <f>Rangs!I21</f>
        <v/>
      </c>
      <c r="I22" s="207" t="str">
        <f>Rangs!J21</f>
        <v/>
      </c>
    </row>
    <row r="23" spans="1:16">
      <c r="A23" s="192" t="str">
        <f>Rangs!B22</f>
        <v/>
      </c>
      <c r="B23" s="192" t="str">
        <f>Rangs!C22</f>
        <v/>
      </c>
      <c r="C23" s="207" t="str">
        <f>Rangs!D22</f>
        <v/>
      </c>
      <c r="D23" s="207" t="str">
        <f>Rangs!E22</f>
        <v/>
      </c>
      <c r="E23" s="207" t="str">
        <f>Rangs!F22</f>
        <v/>
      </c>
      <c r="F23" s="207" t="str">
        <f>Rangs!G22</f>
        <v/>
      </c>
      <c r="G23" s="207" t="str">
        <f>Rangs!H22</f>
        <v/>
      </c>
      <c r="H23" s="207" t="str">
        <f>Rangs!I22</f>
        <v/>
      </c>
      <c r="I23" s="207" t="str">
        <f>Rangs!J22</f>
        <v/>
      </c>
    </row>
    <row r="24" spans="1:16" ht="16.2" thickBot="1">
      <c r="A24" s="192" t="str">
        <f>Rangs!B23</f>
        <v/>
      </c>
      <c r="B24" s="192" t="str">
        <f>Rangs!C23</f>
        <v/>
      </c>
      <c r="C24" s="207" t="str">
        <f>Rangs!D23</f>
        <v/>
      </c>
      <c r="D24" s="207" t="str">
        <f>Rangs!E23</f>
        <v/>
      </c>
      <c r="E24" s="207" t="str">
        <f>Rangs!F23</f>
        <v/>
      </c>
      <c r="F24" s="207" t="str">
        <f>Rangs!G23</f>
        <v/>
      </c>
      <c r="G24" s="207" t="str">
        <f>Rangs!H23</f>
        <v/>
      </c>
      <c r="H24" s="207" t="str">
        <f>Rangs!I23</f>
        <v/>
      </c>
      <c r="I24" s="207" t="str">
        <f>Rangs!J23</f>
        <v/>
      </c>
      <c r="J24" s="114"/>
      <c r="K24" s="115"/>
      <c r="L24" s="115"/>
      <c r="M24" s="115"/>
      <c r="N24" s="115"/>
      <c r="O24" s="115"/>
      <c r="P24" s="115"/>
    </row>
    <row r="25" spans="1:16" ht="50.25" customHeight="1">
      <c r="A25" s="192" t="str">
        <f>Rangs!B24</f>
        <v/>
      </c>
      <c r="B25" s="192" t="str">
        <f>Rangs!C24</f>
        <v/>
      </c>
      <c r="C25" s="207" t="str">
        <f>Rangs!D24</f>
        <v/>
      </c>
      <c r="D25" s="207" t="str">
        <f>Rangs!E24</f>
        <v/>
      </c>
      <c r="E25" s="207" t="str">
        <f>Rangs!F24</f>
        <v/>
      </c>
      <c r="F25" s="207" t="str">
        <f>Rangs!G24</f>
        <v/>
      </c>
      <c r="G25" s="207" t="str">
        <f>Rangs!H24</f>
        <v/>
      </c>
      <c r="H25" s="207" t="str">
        <f>Rangs!I24</f>
        <v/>
      </c>
      <c r="I25" s="215" t="str">
        <f>Rangs!J24</f>
        <v/>
      </c>
      <c r="J25" s="257" t="s">
        <v>380</v>
      </c>
      <c r="K25" s="268"/>
      <c r="L25" s="268"/>
      <c r="M25" s="268"/>
      <c r="N25" s="268"/>
      <c r="O25" s="268"/>
      <c r="P25" s="269"/>
    </row>
    <row r="26" spans="1:16">
      <c r="A26" s="192" t="str">
        <f>Rangs!B25</f>
        <v/>
      </c>
      <c r="B26" s="192" t="str">
        <f>Rangs!C25</f>
        <v/>
      </c>
      <c r="C26" s="207" t="str">
        <f>Rangs!D25</f>
        <v/>
      </c>
      <c r="D26" s="207" t="str">
        <f>Rangs!E25</f>
        <v/>
      </c>
      <c r="E26" s="207" t="str">
        <f>Rangs!F25</f>
        <v/>
      </c>
      <c r="F26" s="207" t="str">
        <f>Rangs!G25</f>
        <v/>
      </c>
      <c r="G26" s="207" t="str">
        <f>Rangs!H25</f>
        <v/>
      </c>
      <c r="H26" s="207" t="str">
        <f>Rangs!I25</f>
        <v/>
      </c>
      <c r="I26" s="215" t="str">
        <f>Rangs!J25</f>
        <v/>
      </c>
      <c r="J26" s="143"/>
      <c r="K26" s="122"/>
      <c r="L26" s="122"/>
      <c r="M26" s="122"/>
      <c r="N26" s="122"/>
      <c r="O26" s="122"/>
      <c r="P26" s="144"/>
    </row>
    <row r="27" spans="1:16">
      <c r="A27" s="192" t="str">
        <f>Rangs!B26</f>
        <v/>
      </c>
      <c r="B27" s="192" t="str">
        <f>Rangs!C26</f>
        <v/>
      </c>
      <c r="C27" s="207" t="str">
        <f>Rangs!D26</f>
        <v/>
      </c>
      <c r="D27" s="207" t="str">
        <f>Rangs!E26</f>
        <v/>
      </c>
      <c r="E27" s="207" t="str">
        <f>Rangs!F26</f>
        <v/>
      </c>
      <c r="F27" s="207" t="str">
        <f>Rangs!G26</f>
        <v/>
      </c>
      <c r="G27" s="207" t="str">
        <f>Rangs!H26</f>
        <v/>
      </c>
      <c r="H27" s="207" t="str">
        <f>Rangs!I26</f>
        <v/>
      </c>
      <c r="I27" s="215" t="str">
        <f>Rangs!J26</f>
        <v/>
      </c>
      <c r="J27" s="143"/>
      <c r="K27" s="275" t="s">
        <v>77</v>
      </c>
      <c r="L27" s="277"/>
      <c r="M27" s="277"/>
      <c r="N27" s="277"/>
      <c r="O27" s="277"/>
      <c r="P27" s="278"/>
    </row>
    <row r="28" spans="1:16">
      <c r="A28" s="192" t="str">
        <f>Rangs!B27</f>
        <v/>
      </c>
      <c r="B28" s="192" t="str">
        <f>Rangs!C27</f>
        <v/>
      </c>
      <c r="C28" s="207" t="str">
        <f>Rangs!D27</f>
        <v/>
      </c>
      <c r="D28" s="207" t="str">
        <f>Rangs!E27</f>
        <v/>
      </c>
      <c r="E28" s="207" t="str">
        <f>Rangs!F27</f>
        <v/>
      </c>
      <c r="F28" s="207" t="str">
        <f>Rangs!G27</f>
        <v/>
      </c>
      <c r="G28" s="207" t="str">
        <f>Rangs!H27</f>
        <v/>
      </c>
      <c r="H28" s="207" t="str">
        <f>Rangs!I27</f>
        <v/>
      </c>
      <c r="I28" s="215" t="str">
        <f>Rangs!J27</f>
        <v/>
      </c>
      <c r="J28" s="145" t="s">
        <v>78</v>
      </c>
      <c r="K28" s="116">
        <v>0.3</v>
      </c>
      <c r="L28" s="116">
        <v>0.25</v>
      </c>
      <c r="M28" s="116">
        <v>0.2</v>
      </c>
      <c r="N28" s="116">
        <v>0.15</v>
      </c>
      <c r="O28" s="116">
        <v>0.1</v>
      </c>
      <c r="P28" s="146">
        <v>0.05</v>
      </c>
    </row>
    <row r="29" spans="1:16">
      <c r="A29" s="192" t="str">
        <f>Rangs!B28</f>
        <v/>
      </c>
      <c r="B29" s="192" t="str">
        <f>Rangs!C28</f>
        <v/>
      </c>
      <c r="C29" s="207" t="str">
        <f>Rangs!D28</f>
        <v/>
      </c>
      <c r="D29" s="207" t="str">
        <f>Rangs!E28</f>
        <v/>
      </c>
      <c r="E29" s="207" t="str">
        <f>Rangs!F28</f>
        <v/>
      </c>
      <c r="F29" s="207" t="str">
        <f>Rangs!G28</f>
        <v/>
      </c>
      <c r="G29" s="207" t="str">
        <f>Rangs!H28</f>
        <v/>
      </c>
      <c r="H29" s="207" t="str">
        <f>Rangs!I28</f>
        <v/>
      </c>
      <c r="I29" s="215" t="str">
        <f>Rangs!J28</f>
        <v/>
      </c>
      <c r="J29" s="145" t="s">
        <v>80</v>
      </c>
      <c r="K29" s="116">
        <v>0.15</v>
      </c>
      <c r="L29" s="116">
        <v>0.125</v>
      </c>
      <c r="M29" s="116">
        <v>0.1</v>
      </c>
      <c r="N29" s="116">
        <v>7.4999999999999997E-2</v>
      </c>
      <c r="O29" s="116">
        <v>0.05</v>
      </c>
      <c r="P29" s="146">
        <v>2.5000000000000001E-2</v>
      </c>
    </row>
    <row r="30" spans="1:16" ht="16.2" thickBot="1">
      <c r="A30" s="192" t="str">
        <f>Rangs!B29</f>
        <v/>
      </c>
      <c r="B30" s="192" t="str">
        <f>Rangs!C29</f>
        <v/>
      </c>
      <c r="C30" s="207" t="str">
        <f>Rangs!D29</f>
        <v/>
      </c>
      <c r="D30" s="207" t="str">
        <f>Rangs!E29</f>
        <v/>
      </c>
      <c r="E30" s="207" t="str">
        <f>Rangs!F29</f>
        <v/>
      </c>
      <c r="F30" s="207" t="str">
        <f>Rangs!G29</f>
        <v/>
      </c>
      <c r="G30" s="207" t="str">
        <f>Rangs!H29</f>
        <v/>
      </c>
      <c r="H30" s="207" t="str">
        <f>Rangs!I29</f>
        <v/>
      </c>
      <c r="I30" s="215" t="str">
        <f>Rangs!J29</f>
        <v/>
      </c>
      <c r="J30" s="147" t="s">
        <v>90</v>
      </c>
      <c r="K30" s="117">
        <v>3</v>
      </c>
      <c r="L30" s="118">
        <v>4</v>
      </c>
      <c r="M30" s="118">
        <v>5</v>
      </c>
      <c r="N30" s="118">
        <v>6</v>
      </c>
      <c r="O30" s="118">
        <v>7</v>
      </c>
      <c r="P30" s="148">
        <v>8</v>
      </c>
    </row>
    <row r="31" spans="1:16" ht="16.2" thickBot="1">
      <c r="A31" s="192" t="str">
        <f>Rangs!B30</f>
        <v/>
      </c>
      <c r="B31" s="192" t="str">
        <f>Rangs!C30</f>
        <v/>
      </c>
      <c r="C31" s="207" t="str">
        <f>Rangs!D30</f>
        <v/>
      </c>
      <c r="D31" s="207" t="str">
        <f>Rangs!E30</f>
        <v/>
      </c>
      <c r="E31" s="207" t="str">
        <f>Rangs!F30</f>
        <v/>
      </c>
      <c r="F31" s="207" t="str">
        <f>Rangs!G30</f>
        <v/>
      </c>
      <c r="G31" s="207" t="str">
        <f>Rangs!H30</f>
        <v/>
      </c>
      <c r="H31" s="207" t="str">
        <f>Rangs!I30</f>
        <v/>
      </c>
      <c r="I31" s="215" t="str">
        <f>Rangs!J30</f>
        <v/>
      </c>
      <c r="J31" s="179" t="s">
        <v>91</v>
      </c>
      <c r="K31" s="134">
        <v>7</v>
      </c>
      <c r="L31" s="122"/>
      <c r="M31" s="122"/>
      <c r="N31" s="122"/>
      <c r="O31" s="122"/>
      <c r="P31" s="144"/>
    </row>
    <row r="32" spans="1:16">
      <c r="A32" s="192" t="str">
        <f>Rangs!B31</f>
        <v/>
      </c>
      <c r="B32" s="192" t="str">
        <f>Rangs!C31</f>
        <v/>
      </c>
      <c r="C32" s="207" t="str">
        <f>Rangs!D31</f>
        <v/>
      </c>
      <c r="D32" s="207" t="str">
        <f>Rangs!E31</f>
        <v/>
      </c>
      <c r="E32" s="207" t="str">
        <f>Rangs!F31</f>
        <v/>
      </c>
      <c r="F32" s="207" t="str">
        <f>Rangs!G31</f>
        <v/>
      </c>
      <c r="G32" s="207" t="str">
        <f>Rangs!H31</f>
        <v/>
      </c>
      <c r="H32" s="207" t="str">
        <f>Rangs!I31</f>
        <v/>
      </c>
      <c r="I32" s="215" t="str">
        <f>Rangs!J31</f>
        <v/>
      </c>
      <c r="J32" s="143"/>
      <c r="K32" s="122"/>
      <c r="L32" s="161" t="s">
        <v>92</v>
      </c>
      <c r="M32" s="162">
        <f>VLOOKUP(36,_TZ2,K31,FALSE)</f>
        <v>3.0493365284348797</v>
      </c>
      <c r="N32" s="122"/>
      <c r="O32" s="122"/>
      <c r="P32" s="144"/>
    </row>
    <row r="33" spans="1:16">
      <c r="A33" s="192" t="str">
        <f>Rangs!B32</f>
        <v/>
      </c>
      <c r="B33" s="192" t="str">
        <f>Rangs!C32</f>
        <v/>
      </c>
      <c r="C33" s="207" t="str">
        <f>Rangs!D32</f>
        <v/>
      </c>
      <c r="D33" s="207" t="str">
        <f>Rangs!E32</f>
        <v/>
      </c>
      <c r="E33" s="207" t="str">
        <f>Rangs!F32</f>
        <v/>
      </c>
      <c r="F33" s="207" t="str">
        <f>Rangs!G32</f>
        <v/>
      </c>
      <c r="G33" s="207" t="str">
        <f>Rangs!H32</f>
        <v/>
      </c>
      <c r="H33" s="207" t="str">
        <f>Rangs!I32</f>
        <v/>
      </c>
      <c r="I33" s="215" t="str">
        <f>Rangs!J32</f>
        <v/>
      </c>
      <c r="J33" s="247" t="s">
        <v>93</v>
      </c>
      <c r="K33" s="248"/>
      <c r="L33" s="249" t="s">
        <v>94</v>
      </c>
      <c r="M33" s="264"/>
      <c r="N33" s="135"/>
      <c r="O33" s="136"/>
      <c r="P33" s="151"/>
    </row>
    <row r="34" spans="1:16">
      <c r="A34" s="192" t="str">
        <f>Rangs!B33</f>
        <v/>
      </c>
      <c r="B34" s="192" t="str">
        <f>Rangs!C33</f>
        <v/>
      </c>
      <c r="C34" s="207" t="str">
        <f>Rangs!D33</f>
        <v/>
      </c>
      <c r="D34" s="207" t="str">
        <f>Rangs!E33</f>
        <v/>
      </c>
      <c r="E34" s="207" t="str">
        <f>Rangs!F33</f>
        <v/>
      </c>
      <c r="F34" s="207" t="str">
        <f>Rangs!G33</f>
        <v/>
      </c>
      <c r="G34" s="207" t="str">
        <f>Rangs!H33</f>
        <v/>
      </c>
      <c r="H34" s="207" t="str">
        <f>Rangs!I33</f>
        <v/>
      </c>
      <c r="I34" s="215" t="str">
        <f>Rangs!J33</f>
        <v/>
      </c>
      <c r="J34" s="203" t="s">
        <v>161</v>
      </c>
      <c r="K34" s="137">
        <f>ABS(K5-K7)</f>
        <v>0</v>
      </c>
      <c r="L34" s="202" t="s">
        <v>95</v>
      </c>
      <c r="M34" s="137">
        <f>$M$32*SQRT((($K$3*9*(9+1))/(6)))</f>
        <v>0</v>
      </c>
      <c r="N34" s="140" t="s">
        <v>96</v>
      </c>
      <c r="O34" s="141"/>
      <c r="P34" s="153"/>
    </row>
    <row r="35" spans="1:16">
      <c r="A35" s="192" t="str">
        <f>Rangs!B34</f>
        <v/>
      </c>
      <c r="B35" s="192" t="str">
        <f>Rangs!C34</f>
        <v/>
      </c>
      <c r="C35" s="207" t="str">
        <f>Rangs!D34</f>
        <v/>
      </c>
      <c r="D35" s="207" t="str">
        <f>Rangs!E34</f>
        <v/>
      </c>
      <c r="E35" s="207" t="str">
        <f>Rangs!F34</f>
        <v/>
      </c>
      <c r="F35" s="207" t="str">
        <f>Rangs!G34</f>
        <v/>
      </c>
      <c r="G35" s="207" t="str">
        <f>Rangs!H34</f>
        <v/>
      </c>
      <c r="H35" s="207" t="str">
        <f>Rangs!I34</f>
        <v/>
      </c>
      <c r="I35" s="215" t="str">
        <f>Rangs!J34</f>
        <v/>
      </c>
      <c r="J35" s="203" t="s">
        <v>162</v>
      </c>
      <c r="K35" s="137">
        <f>ABS(K5-K9)</f>
        <v>0</v>
      </c>
      <c r="L35" s="202" t="s">
        <v>95</v>
      </c>
      <c r="M35" s="137">
        <f t="shared" ref="M35:M69" si="0">$M$32*SQRT((($K$3*9*(9+1))/(6)))</f>
        <v>0</v>
      </c>
      <c r="N35" s="140" t="s">
        <v>135</v>
      </c>
      <c r="O35" s="141"/>
      <c r="P35" s="153"/>
    </row>
    <row r="36" spans="1:16">
      <c r="A36" s="192" t="str">
        <f>Rangs!B35</f>
        <v/>
      </c>
      <c r="B36" s="192" t="str">
        <f>Rangs!C35</f>
        <v/>
      </c>
      <c r="C36" s="207" t="str">
        <f>Rangs!D35</f>
        <v/>
      </c>
      <c r="D36" s="207" t="str">
        <f>Rangs!E35</f>
        <v/>
      </c>
      <c r="E36" s="207" t="str">
        <f>Rangs!F35</f>
        <v/>
      </c>
      <c r="F36" s="207" t="str">
        <f>Rangs!G35</f>
        <v/>
      </c>
      <c r="G36" s="207" t="str">
        <f>Rangs!H35</f>
        <v/>
      </c>
      <c r="H36" s="207" t="str">
        <f>Rangs!I35</f>
        <v/>
      </c>
      <c r="I36" s="215" t="str">
        <f>Rangs!J35</f>
        <v/>
      </c>
      <c r="J36" s="203" t="s">
        <v>166</v>
      </c>
      <c r="K36" s="137">
        <f>ABS(K5-K11)</f>
        <v>0</v>
      </c>
      <c r="L36" s="202" t="s">
        <v>95</v>
      </c>
      <c r="M36" s="137">
        <f t="shared" si="0"/>
        <v>0</v>
      </c>
      <c r="N36" s="140" t="s">
        <v>103</v>
      </c>
      <c r="O36" s="141"/>
      <c r="P36" s="153"/>
    </row>
    <row r="37" spans="1:16">
      <c r="A37" s="192" t="str">
        <f>Rangs!B36</f>
        <v/>
      </c>
      <c r="B37" s="192" t="str">
        <f>Rangs!C36</f>
        <v/>
      </c>
      <c r="C37" s="207" t="str">
        <f>Rangs!D36</f>
        <v/>
      </c>
      <c r="D37" s="207" t="str">
        <f>Rangs!E36</f>
        <v/>
      </c>
      <c r="E37" s="207" t="str">
        <f>Rangs!F36</f>
        <v/>
      </c>
      <c r="F37" s="207" t="str">
        <f>Rangs!G36</f>
        <v/>
      </c>
      <c r="G37" s="207" t="str">
        <f>Rangs!H36</f>
        <v/>
      </c>
      <c r="H37" s="207" t="str">
        <f>Rangs!I36</f>
        <v/>
      </c>
      <c r="I37" s="215" t="str">
        <f>Rangs!J36</f>
        <v/>
      </c>
      <c r="J37" s="203" t="s">
        <v>170</v>
      </c>
      <c r="K37" s="137">
        <f>ABS(K5-K13)</f>
        <v>0</v>
      </c>
      <c r="L37" s="202" t="s">
        <v>95</v>
      </c>
      <c r="M37" s="137">
        <f t="shared" si="0"/>
        <v>0</v>
      </c>
      <c r="N37" s="140"/>
      <c r="O37" s="141"/>
      <c r="P37" s="153"/>
    </row>
    <row r="38" spans="1:16">
      <c r="A38" s="192" t="str">
        <f>Rangs!B37</f>
        <v/>
      </c>
      <c r="B38" s="192" t="str">
        <f>Rangs!C37</f>
        <v/>
      </c>
      <c r="C38" s="207" t="str">
        <f>Rangs!D37</f>
        <v/>
      </c>
      <c r="D38" s="207" t="str">
        <f>Rangs!E37</f>
        <v/>
      </c>
      <c r="E38" s="207" t="str">
        <f>Rangs!F37</f>
        <v/>
      </c>
      <c r="F38" s="207" t="str">
        <f>Rangs!G37</f>
        <v/>
      </c>
      <c r="G38" s="207" t="str">
        <f>Rangs!H37</f>
        <v/>
      </c>
      <c r="H38" s="207" t="str">
        <f>Rangs!I37</f>
        <v/>
      </c>
      <c r="I38" s="215" t="str">
        <f>Rangs!J37</f>
        <v/>
      </c>
      <c r="J38" s="203" t="s">
        <v>175</v>
      </c>
      <c r="K38" s="137">
        <f>ABS(K5-K15)</f>
        <v>0</v>
      </c>
      <c r="L38" s="202" t="s">
        <v>95</v>
      </c>
      <c r="M38" s="137">
        <f t="shared" si="0"/>
        <v>0</v>
      </c>
      <c r="N38" s="140"/>
      <c r="O38" s="141"/>
      <c r="P38" s="153"/>
    </row>
    <row r="39" spans="1:16">
      <c r="A39" s="192" t="str">
        <f>Rangs!B38</f>
        <v/>
      </c>
      <c r="B39" s="192" t="str">
        <f>Rangs!C38</f>
        <v/>
      </c>
      <c r="C39" s="207" t="str">
        <f>Rangs!D38</f>
        <v/>
      </c>
      <c r="D39" s="207" t="str">
        <f>Rangs!E38</f>
        <v/>
      </c>
      <c r="E39" s="207" t="str">
        <f>Rangs!F38</f>
        <v/>
      </c>
      <c r="F39" s="207" t="str">
        <f>Rangs!G38</f>
        <v/>
      </c>
      <c r="G39" s="207" t="str">
        <f>Rangs!H38</f>
        <v/>
      </c>
      <c r="H39" s="207" t="str">
        <f>Rangs!I38</f>
        <v/>
      </c>
      <c r="I39" s="215" t="str">
        <f>Rangs!J38</f>
        <v/>
      </c>
      <c r="J39" s="203" t="s">
        <v>181</v>
      </c>
      <c r="K39" s="137">
        <f>ABS(K5-K17)</f>
        <v>0</v>
      </c>
      <c r="L39" s="202" t="s">
        <v>95</v>
      </c>
      <c r="M39" s="137">
        <f t="shared" si="0"/>
        <v>0</v>
      </c>
      <c r="N39" s="140"/>
      <c r="O39" s="141"/>
      <c r="P39" s="153"/>
    </row>
    <row r="40" spans="1:16">
      <c r="A40" s="192" t="str">
        <f>Rangs!B39</f>
        <v/>
      </c>
      <c r="B40" s="192" t="str">
        <f>Rangs!C39</f>
        <v/>
      </c>
      <c r="C40" s="207" t="str">
        <f>Rangs!D39</f>
        <v/>
      </c>
      <c r="D40" s="207" t="str">
        <f>Rangs!E39</f>
        <v/>
      </c>
      <c r="E40" s="207" t="str">
        <f>Rangs!F39</f>
        <v/>
      </c>
      <c r="F40" s="207" t="str">
        <f>Rangs!G39</f>
        <v/>
      </c>
      <c r="G40" s="207" t="str">
        <f>Rangs!H39</f>
        <v/>
      </c>
      <c r="H40" s="207" t="str">
        <f>Rangs!I39</f>
        <v/>
      </c>
      <c r="I40" s="215" t="str">
        <f>Rangs!J39</f>
        <v/>
      </c>
      <c r="J40" s="203" t="s">
        <v>188</v>
      </c>
      <c r="K40" s="137">
        <f>ABS(K5-K19)</f>
        <v>0</v>
      </c>
      <c r="L40" s="202" t="s">
        <v>95</v>
      </c>
      <c r="M40" s="137">
        <f t="shared" si="0"/>
        <v>0</v>
      </c>
      <c r="N40" s="140"/>
      <c r="O40" s="141"/>
      <c r="P40" s="153"/>
    </row>
    <row r="41" spans="1:16">
      <c r="A41" s="192" t="str">
        <f>Rangs!B40</f>
        <v/>
      </c>
      <c r="B41" s="192" t="str">
        <f>Rangs!C40</f>
        <v/>
      </c>
      <c r="C41" s="207" t="str">
        <f>Rangs!D40</f>
        <v/>
      </c>
      <c r="D41" s="207" t="str">
        <f>Rangs!E40</f>
        <v/>
      </c>
      <c r="E41" s="207" t="str">
        <f>Rangs!F40</f>
        <v/>
      </c>
      <c r="F41" s="207" t="str">
        <f>Rangs!G40</f>
        <v/>
      </c>
      <c r="G41" s="207" t="str">
        <f>Rangs!H40</f>
        <v/>
      </c>
      <c r="H41" s="207" t="str">
        <f>Rangs!I40</f>
        <v/>
      </c>
      <c r="I41" s="215" t="str">
        <f>Rangs!J40</f>
        <v/>
      </c>
      <c r="J41" s="203" t="s">
        <v>196</v>
      </c>
      <c r="K41" s="137">
        <f>ABS(K5-K21)</f>
        <v>0</v>
      </c>
      <c r="L41" s="202" t="s">
        <v>95</v>
      </c>
      <c r="M41" s="137">
        <f t="shared" si="0"/>
        <v>0</v>
      </c>
      <c r="N41" s="140"/>
      <c r="O41" s="141"/>
      <c r="P41" s="153"/>
    </row>
    <row r="42" spans="1:16">
      <c r="A42" s="192" t="str">
        <f>Rangs!B41</f>
        <v/>
      </c>
      <c r="B42" s="192" t="str">
        <f>Rangs!C41</f>
        <v/>
      </c>
      <c r="C42" s="207" t="str">
        <f>Rangs!D41</f>
        <v/>
      </c>
      <c r="D42" s="207" t="str">
        <f>Rangs!E41</f>
        <v/>
      </c>
      <c r="E42" s="207" t="str">
        <f>Rangs!F41</f>
        <v/>
      </c>
      <c r="F42" s="207" t="str">
        <f>Rangs!G41</f>
        <v/>
      </c>
      <c r="G42" s="207" t="str">
        <f>Rangs!H41</f>
        <v/>
      </c>
      <c r="H42" s="207" t="str">
        <f>Rangs!I41</f>
        <v/>
      </c>
      <c r="I42" s="215" t="str">
        <f>Rangs!J41</f>
        <v/>
      </c>
      <c r="J42" s="203" t="s">
        <v>163</v>
      </c>
      <c r="K42" s="137">
        <f>ABS(K7-K9)</f>
        <v>0</v>
      </c>
      <c r="L42" s="202" t="s">
        <v>95</v>
      </c>
      <c r="M42" s="137">
        <f t="shared" si="0"/>
        <v>0</v>
      </c>
      <c r="N42" s="177"/>
      <c r="O42" s="141"/>
      <c r="P42" s="153"/>
    </row>
    <row r="43" spans="1:16">
      <c r="A43" s="192" t="str">
        <f>Rangs!B42</f>
        <v/>
      </c>
      <c r="B43" s="192" t="str">
        <f>Rangs!C42</f>
        <v/>
      </c>
      <c r="C43" s="207" t="str">
        <f>Rangs!D42</f>
        <v/>
      </c>
      <c r="D43" s="207" t="str">
        <f>Rangs!E42</f>
        <v/>
      </c>
      <c r="E43" s="207" t="str">
        <f>Rangs!F42</f>
        <v/>
      </c>
      <c r="F43" s="207" t="str">
        <f>Rangs!G42</f>
        <v/>
      </c>
      <c r="G43" s="207" t="str">
        <f>Rangs!H42</f>
        <v/>
      </c>
      <c r="H43" s="207" t="str">
        <f>Rangs!I42</f>
        <v/>
      </c>
      <c r="I43" s="215" t="str">
        <f>Rangs!J42</f>
        <v/>
      </c>
      <c r="J43" s="203" t="s">
        <v>167</v>
      </c>
      <c r="K43" s="137">
        <f>ABS(K7-K11)</f>
        <v>0</v>
      </c>
      <c r="L43" s="202" t="s">
        <v>95</v>
      </c>
      <c r="M43" s="137">
        <f t="shared" si="0"/>
        <v>0</v>
      </c>
      <c r="N43" s="177"/>
      <c r="O43" s="141"/>
      <c r="P43" s="153"/>
    </row>
    <row r="44" spans="1:16">
      <c r="A44" s="192" t="str">
        <f>Rangs!B43</f>
        <v/>
      </c>
      <c r="B44" s="192" t="str">
        <f>Rangs!C43</f>
        <v/>
      </c>
      <c r="C44" s="207" t="str">
        <f>Rangs!D43</f>
        <v/>
      </c>
      <c r="D44" s="207" t="str">
        <f>Rangs!E43</f>
        <v/>
      </c>
      <c r="E44" s="207" t="str">
        <f>Rangs!F43</f>
        <v/>
      </c>
      <c r="F44" s="207" t="str">
        <f>Rangs!G43</f>
        <v/>
      </c>
      <c r="G44" s="207" t="str">
        <f>Rangs!H43</f>
        <v/>
      </c>
      <c r="H44" s="207" t="str">
        <f>Rangs!I43</f>
        <v/>
      </c>
      <c r="I44" s="215" t="str">
        <f>Rangs!J43</f>
        <v/>
      </c>
      <c r="J44" s="203" t="s">
        <v>171</v>
      </c>
      <c r="K44" s="137">
        <f>ABS(K7-K13)</f>
        <v>0</v>
      </c>
      <c r="L44" s="202" t="s">
        <v>95</v>
      </c>
      <c r="M44" s="137">
        <f t="shared" si="0"/>
        <v>0</v>
      </c>
      <c r="N44" s="177"/>
      <c r="O44" s="141"/>
      <c r="P44" s="153"/>
    </row>
    <row r="45" spans="1:16">
      <c r="A45" s="192" t="str">
        <f>Rangs!B44</f>
        <v/>
      </c>
      <c r="B45" s="192" t="str">
        <f>Rangs!C44</f>
        <v/>
      </c>
      <c r="C45" s="207" t="str">
        <f>Rangs!D44</f>
        <v/>
      </c>
      <c r="D45" s="207" t="str">
        <f>Rangs!E44</f>
        <v/>
      </c>
      <c r="E45" s="207" t="str">
        <f>Rangs!F44</f>
        <v/>
      </c>
      <c r="F45" s="207" t="str">
        <f>Rangs!G44</f>
        <v/>
      </c>
      <c r="G45" s="207" t="str">
        <f>Rangs!H44</f>
        <v/>
      </c>
      <c r="H45" s="207" t="str">
        <f>Rangs!I44</f>
        <v/>
      </c>
      <c r="I45" s="215" t="str">
        <f>Rangs!J44</f>
        <v/>
      </c>
      <c r="J45" s="203" t="s">
        <v>176</v>
      </c>
      <c r="K45" s="137">
        <f>ABS(K7-K15)</f>
        <v>0</v>
      </c>
      <c r="L45" s="202" t="s">
        <v>95</v>
      </c>
      <c r="M45" s="137">
        <f t="shared" si="0"/>
        <v>0</v>
      </c>
      <c r="N45" s="177"/>
      <c r="O45" s="141"/>
      <c r="P45" s="153"/>
    </row>
    <row r="46" spans="1:16">
      <c r="A46" s="192" t="str">
        <f>Rangs!B45</f>
        <v/>
      </c>
      <c r="B46" s="192" t="str">
        <f>Rangs!C45</f>
        <v/>
      </c>
      <c r="C46" s="207" t="str">
        <f>Rangs!D45</f>
        <v/>
      </c>
      <c r="D46" s="207" t="str">
        <f>Rangs!E45</f>
        <v/>
      </c>
      <c r="E46" s="207" t="str">
        <f>Rangs!F45</f>
        <v/>
      </c>
      <c r="F46" s="207" t="str">
        <f>Rangs!G45</f>
        <v/>
      </c>
      <c r="G46" s="207" t="str">
        <f>Rangs!H45</f>
        <v/>
      </c>
      <c r="H46" s="207" t="str">
        <f>Rangs!I45</f>
        <v/>
      </c>
      <c r="I46" s="215" t="str">
        <f>Rangs!J45</f>
        <v/>
      </c>
      <c r="J46" s="203" t="s">
        <v>182</v>
      </c>
      <c r="K46" s="137">
        <f>ABS(K7-K17)</f>
        <v>0</v>
      </c>
      <c r="L46" s="202" t="s">
        <v>95</v>
      </c>
      <c r="M46" s="137">
        <f t="shared" si="0"/>
        <v>0</v>
      </c>
      <c r="N46" s="177"/>
      <c r="O46" s="141"/>
      <c r="P46" s="153"/>
    </row>
    <row r="47" spans="1:16">
      <c r="A47" s="192" t="str">
        <f>Rangs!B46</f>
        <v/>
      </c>
      <c r="B47" s="192" t="str">
        <f>Rangs!C46</f>
        <v/>
      </c>
      <c r="C47" s="207" t="str">
        <f>Rangs!D46</f>
        <v/>
      </c>
      <c r="D47" s="207" t="str">
        <f>Rangs!E46</f>
        <v/>
      </c>
      <c r="E47" s="207" t="str">
        <f>Rangs!F46</f>
        <v/>
      </c>
      <c r="F47" s="207" t="str">
        <f>Rangs!G46</f>
        <v/>
      </c>
      <c r="G47" s="207" t="str">
        <f>Rangs!H46</f>
        <v/>
      </c>
      <c r="H47" s="207" t="str">
        <f>Rangs!I46</f>
        <v/>
      </c>
      <c r="I47" s="215" t="str">
        <f>Rangs!J46</f>
        <v/>
      </c>
      <c r="J47" s="203" t="s">
        <v>189</v>
      </c>
      <c r="K47" s="137">
        <f>ABS(K7-K19)</f>
        <v>0</v>
      </c>
      <c r="L47" s="202" t="s">
        <v>95</v>
      </c>
      <c r="M47" s="137">
        <f t="shared" si="0"/>
        <v>0</v>
      </c>
      <c r="N47" s="177"/>
      <c r="O47" s="141"/>
      <c r="P47" s="153"/>
    </row>
    <row r="48" spans="1:16">
      <c r="A48" s="192" t="str">
        <f>Rangs!B47</f>
        <v/>
      </c>
      <c r="B48" s="192" t="str">
        <f>Rangs!C47</f>
        <v/>
      </c>
      <c r="C48" s="207" t="str">
        <f>Rangs!D47</f>
        <v/>
      </c>
      <c r="D48" s="207" t="str">
        <f>Rangs!E47</f>
        <v/>
      </c>
      <c r="E48" s="207" t="str">
        <f>Rangs!F47</f>
        <v/>
      </c>
      <c r="F48" s="207" t="str">
        <f>Rangs!G47</f>
        <v/>
      </c>
      <c r="G48" s="207" t="str">
        <f>Rangs!H47</f>
        <v/>
      </c>
      <c r="H48" s="207" t="str">
        <f>Rangs!I47</f>
        <v/>
      </c>
      <c r="I48" s="215" t="str">
        <f>Rangs!J47</f>
        <v/>
      </c>
      <c r="J48" s="203" t="s">
        <v>197</v>
      </c>
      <c r="K48" s="137">
        <f>ABS(K7-K21)</f>
        <v>0</v>
      </c>
      <c r="L48" s="202" t="s">
        <v>95</v>
      </c>
      <c r="M48" s="137">
        <f t="shared" si="0"/>
        <v>0</v>
      </c>
      <c r="N48" s="177"/>
      <c r="O48" s="141"/>
      <c r="P48" s="153"/>
    </row>
    <row r="49" spans="1:16">
      <c r="A49" s="192" t="str">
        <f>Rangs!B48</f>
        <v/>
      </c>
      <c r="B49" s="192" t="str">
        <f>Rangs!C48</f>
        <v/>
      </c>
      <c r="C49" s="207" t="str">
        <f>Rangs!D48</f>
        <v/>
      </c>
      <c r="D49" s="207" t="str">
        <f>Rangs!E48</f>
        <v/>
      </c>
      <c r="E49" s="207" t="str">
        <f>Rangs!F48</f>
        <v/>
      </c>
      <c r="F49" s="207" t="str">
        <f>Rangs!G48</f>
        <v/>
      </c>
      <c r="G49" s="207" t="str">
        <f>Rangs!H48</f>
        <v/>
      </c>
      <c r="H49" s="207" t="str">
        <f>Rangs!I48</f>
        <v/>
      </c>
      <c r="I49" s="215" t="str">
        <f>Rangs!J48</f>
        <v/>
      </c>
      <c r="J49" s="203" t="s">
        <v>168</v>
      </c>
      <c r="K49" s="137">
        <f>ABS(K9-K11)</f>
        <v>0</v>
      </c>
      <c r="L49" s="202" t="s">
        <v>95</v>
      </c>
      <c r="M49" s="137">
        <f t="shared" si="0"/>
        <v>0</v>
      </c>
      <c r="N49" s="140"/>
      <c r="O49" s="141"/>
      <c r="P49" s="153"/>
    </row>
    <row r="50" spans="1:16">
      <c r="A50" s="192" t="str">
        <f>Rangs!B49</f>
        <v/>
      </c>
      <c r="B50" s="192" t="str">
        <f>Rangs!C49</f>
        <v/>
      </c>
      <c r="C50" s="207" t="str">
        <f>Rangs!D49</f>
        <v/>
      </c>
      <c r="D50" s="207" t="str">
        <f>Rangs!E49</f>
        <v/>
      </c>
      <c r="E50" s="207" t="str">
        <f>Rangs!F49</f>
        <v/>
      </c>
      <c r="F50" s="207" t="str">
        <f>Rangs!G49</f>
        <v/>
      </c>
      <c r="G50" s="207" t="str">
        <f>Rangs!H49</f>
        <v/>
      </c>
      <c r="H50" s="207" t="str">
        <f>Rangs!I49</f>
        <v/>
      </c>
      <c r="I50" s="215" t="str">
        <f>Rangs!J49</f>
        <v/>
      </c>
      <c r="J50" s="203" t="s">
        <v>172</v>
      </c>
      <c r="K50" s="137">
        <f>ABS(K9-K13)</f>
        <v>0</v>
      </c>
      <c r="L50" s="202" t="s">
        <v>95</v>
      </c>
      <c r="M50" s="137">
        <f t="shared" si="0"/>
        <v>0</v>
      </c>
      <c r="N50" s="140"/>
      <c r="O50" s="141"/>
      <c r="P50" s="153"/>
    </row>
    <row r="51" spans="1:16">
      <c r="A51" s="192" t="str">
        <f>Rangs!B50</f>
        <v/>
      </c>
      <c r="B51" s="192" t="str">
        <f>Rangs!C50</f>
        <v/>
      </c>
      <c r="C51" s="207" t="str">
        <f>Rangs!D50</f>
        <v/>
      </c>
      <c r="D51" s="207" t="str">
        <f>Rangs!E50</f>
        <v/>
      </c>
      <c r="E51" s="207" t="str">
        <f>Rangs!F50</f>
        <v/>
      </c>
      <c r="F51" s="207" t="str">
        <f>Rangs!G50</f>
        <v/>
      </c>
      <c r="G51" s="207" t="str">
        <f>Rangs!H50</f>
        <v/>
      </c>
      <c r="H51" s="207" t="str">
        <f>Rangs!I50</f>
        <v/>
      </c>
      <c r="I51" s="215" t="str">
        <f>Rangs!J50</f>
        <v/>
      </c>
      <c r="J51" s="203" t="s">
        <v>177</v>
      </c>
      <c r="K51" s="137">
        <f>ABS(K9-K15)</f>
        <v>0</v>
      </c>
      <c r="L51" s="202" t="s">
        <v>95</v>
      </c>
      <c r="M51" s="137">
        <f t="shared" si="0"/>
        <v>0</v>
      </c>
      <c r="N51" s="140"/>
      <c r="O51" s="141"/>
      <c r="P51" s="153"/>
    </row>
    <row r="52" spans="1:16">
      <c r="A52" s="192" t="str">
        <f>Rangs!B51</f>
        <v/>
      </c>
      <c r="B52" s="192" t="str">
        <f>Rangs!C51</f>
        <v/>
      </c>
      <c r="C52" s="207" t="str">
        <f>Rangs!D51</f>
        <v/>
      </c>
      <c r="D52" s="207" t="str">
        <f>Rangs!E51</f>
        <v/>
      </c>
      <c r="E52" s="207" t="str">
        <f>Rangs!F51</f>
        <v/>
      </c>
      <c r="F52" s="207" t="str">
        <f>Rangs!G51</f>
        <v/>
      </c>
      <c r="G52" s="207" t="str">
        <f>Rangs!H51</f>
        <v/>
      </c>
      <c r="H52" s="207" t="str">
        <f>Rangs!I51</f>
        <v/>
      </c>
      <c r="I52" s="215" t="str">
        <f>Rangs!J51</f>
        <v/>
      </c>
      <c r="J52" s="203" t="s">
        <v>183</v>
      </c>
      <c r="K52" s="137">
        <f>ABS(K9-K17)</f>
        <v>0</v>
      </c>
      <c r="L52" s="202" t="s">
        <v>95</v>
      </c>
      <c r="M52" s="137">
        <f t="shared" si="0"/>
        <v>0</v>
      </c>
      <c r="N52" s="140"/>
      <c r="O52" s="141"/>
      <c r="P52" s="153"/>
    </row>
    <row r="53" spans="1:16">
      <c r="A53" s="192" t="str">
        <f>Rangs!B52</f>
        <v/>
      </c>
      <c r="B53" s="192" t="str">
        <f>Rangs!C52</f>
        <v/>
      </c>
      <c r="C53" s="207" t="str">
        <f>Rangs!D52</f>
        <v/>
      </c>
      <c r="D53" s="207" t="str">
        <f>Rangs!E52</f>
        <v/>
      </c>
      <c r="E53" s="207" t="str">
        <f>Rangs!F52</f>
        <v/>
      </c>
      <c r="F53" s="207" t="str">
        <f>Rangs!G52</f>
        <v/>
      </c>
      <c r="G53" s="207" t="str">
        <f>Rangs!H52</f>
        <v/>
      </c>
      <c r="H53" s="207" t="str">
        <f>Rangs!I52</f>
        <v/>
      </c>
      <c r="I53" s="215" t="str">
        <f>Rangs!J52</f>
        <v/>
      </c>
      <c r="J53" s="203" t="s">
        <v>190</v>
      </c>
      <c r="K53" s="137">
        <f>ABS(K9-K19)</f>
        <v>0</v>
      </c>
      <c r="L53" s="202" t="s">
        <v>95</v>
      </c>
      <c r="M53" s="137">
        <f t="shared" si="0"/>
        <v>0</v>
      </c>
      <c r="N53" s="140"/>
      <c r="O53" s="141"/>
      <c r="P53" s="153"/>
    </row>
    <row r="54" spans="1:16">
      <c r="A54" s="192" t="str">
        <f>Rangs!B53</f>
        <v/>
      </c>
      <c r="B54" s="192" t="str">
        <f>Rangs!C53</f>
        <v/>
      </c>
      <c r="C54" s="207" t="str">
        <f>Rangs!D53</f>
        <v/>
      </c>
      <c r="D54" s="207" t="str">
        <f>Rangs!E53</f>
        <v/>
      </c>
      <c r="E54" s="207" t="str">
        <f>Rangs!F53</f>
        <v/>
      </c>
      <c r="F54" s="207" t="str">
        <f>Rangs!G53</f>
        <v/>
      </c>
      <c r="G54" s="207" t="str">
        <f>Rangs!H53</f>
        <v/>
      </c>
      <c r="H54" s="207" t="str">
        <f>Rangs!I53</f>
        <v/>
      </c>
      <c r="I54" s="215" t="str">
        <f>Rangs!J53</f>
        <v/>
      </c>
      <c r="J54" s="203" t="s">
        <v>198</v>
      </c>
      <c r="K54" s="137">
        <f>ABS(K9-K21)</f>
        <v>0</v>
      </c>
      <c r="L54" s="202" t="s">
        <v>95</v>
      </c>
      <c r="M54" s="137">
        <f t="shared" si="0"/>
        <v>0</v>
      </c>
      <c r="N54" s="140"/>
      <c r="O54" s="141"/>
      <c r="P54" s="153"/>
    </row>
    <row r="55" spans="1:16">
      <c r="A55" s="192" t="str">
        <f>Rangs!B54</f>
        <v/>
      </c>
      <c r="B55" s="192" t="str">
        <f>Rangs!C54</f>
        <v/>
      </c>
      <c r="C55" s="207" t="str">
        <f>Rangs!D54</f>
        <v/>
      </c>
      <c r="D55" s="207" t="str">
        <f>Rangs!E54</f>
        <v/>
      </c>
      <c r="E55" s="207" t="str">
        <f>Rangs!F54</f>
        <v/>
      </c>
      <c r="F55" s="207" t="str">
        <f>Rangs!G54</f>
        <v/>
      </c>
      <c r="G55" s="207" t="str">
        <f>Rangs!H54</f>
        <v/>
      </c>
      <c r="H55" s="207" t="str">
        <f>Rangs!I54</f>
        <v/>
      </c>
      <c r="I55" s="215" t="str">
        <f>Rangs!J54</f>
        <v/>
      </c>
      <c r="J55" s="203" t="s">
        <v>173</v>
      </c>
      <c r="K55" s="137">
        <f>ABS(K11-K13)</f>
        <v>0</v>
      </c>
      <c r="L55" s="202" t="s">
        <v>95</v>
      </c>
      <c r="M55" s="137">
        <f t="shared" si="0"/>
        <v>0</v>
      </c>
      <c r="N55" s="140"/>
      <c r="O55" s="141"/>
      <c r="P55" s="153"/>
    </row>
    <row r="56" spans="1:16">
      <c r="A56" s="192" t="str">
        <f>Rangs!B55</f>
        <v/>
      </c>
      <c r="B56" s="192" t="str">
        <f>Rangs!C55</f>
        <v/>
      </c>
      <c r="C56" s="207" t="str">
        <f>Rangs!D55</f>
        <v/>
      </c>
      <c r="D56" s="207" t="str">
        <f>Rangs!E55</f>
        <v/>
      </c>
      <c r="E56" s="207" t="str">
        <f>Rangs!F55</f>
        <v/>
      </c>
      <c r="F56" s="207" t="str">
        <f>Rangs!G55</f>
        <v/>
      </c>
      <c r="G56" s="207" t="str">
        <f>Rangs!H55</f>
        <v/>
      </c>
      <c r="H56" s="207" t="str">
        <f>Rangs!I55</f>
        <v/>
      </c>
      <c r="I56" s="215" t="str">
        <f>Rangs!J55</f>
        <v/>
      </c>
      <c r="J56" s="203" t="s">
        <v>178</v>
      </c>
      <c r="K56" s="137">
        <f>ABS(K11-K15)</f>
        <v>0</v>
      </c>
      <c r="L56" s="202" t="s">
        <v>95</v>
      </c>
      <c r="M56" s="137">
        <f t="shared" si="0"/>
        <v>0</v>
      </c>
      <c r="N56" s="140"/>
      <c r="O56" s="141"/>
      <c r="P56" s="153"/>
    </row>
    <row r="57" spans="1:16">
      <c r="A57" s="192" t="str">
        <f>Rangs!B56</f>
        <v/>
      </c>
      <c r="B57" s="192" t="str">
        <f>Rangs!C56</f>
        <v/>
      </c>
      <c r="C57" s="207" t="str">
        <f>Rangs!D56</f>
        <v/>
      </c>
      <c r="D57" s="207" t="str">
        <f>Rangs!E56</f>
        <v/>
      </c>
      <c r="E57" s="207" t="str">
        <f>Rangs!F56</f>
        <v/>
      </c>
      <c r="F57" s="207" t="str">
        <f>Rangs!G56</f>
        <v/>
      </c>
      <c r="G57" s="207" t="str">
        <f>Rangs!H56</f>
        <v/>
      </c>
      <c r="H57" s="207" t="str">
        <f>Rangs!I56</f>
        <v/>
      </c>
      <c r="I57" s="215" t="str">
        <f>Rangs!J56</f>
        <v/>
      </c>
      <c r="J57" s="203" t="s">
        <v>184</v>
      </c>
      <c r="K57" s="137">
        <f>ABS(K11-K17)</f>
        <v>0</v>
      </c>
      <c r="L57" s="202" t="s">
        <v>95</v>
      </c>
      <c r="M57" s="137">
        <f t="shared" si="0"/>
        <v>0</v>
      </c>
      <c r="N57" s="140"/>
      <c r="O57" s="141"/>
      <c r="P57" s="153"/>
    </row>
    <row r="58" spans="1:16">
      <c r="A58" s="192" t="str">
        <f>Rangs!B57</f>
        <v/>
      </c>
      <c r="B58" s="192" t="str">
        <f>Rangs!C57</f>
        <v/>
      </c>
      <c r="C58" s="207" t="str">
        <f>Rangs!D57</f>
        <v/>
      </c>
      <c r="D58" s="207" t="str">
        <f>Rangs!E57</f>
        <v/>
      </c>
      <c r="E58" s="207" t="str">
        <f>Rangs!F57</f>
        <v/>
      </c>
      <c r="F58" s="207" t="str">
        <f>Rangs!G57</f>
        <v/>
      </c>
      <c r="G58" s="207" t="str">
        <f>Rangs!H57</f>
        <v/>
      </c>
      <c r="H58" s="207" t="str">
        <f>Rangs!I57</f>
        <v/>
      </c>
      <c r="I58" s="215" t="str">
        <f>Rangs!J57</f>
        <v/>
      </c>
      <c r="J58" s="203" t="s">
        <v>191</v>
      </c>
      <c r="K58" s="137">
        <f>ABS(K11-K19)</f>
        <v>0</v>
      </c>
      <c r="L58" s="202" t="s">
        <v>95</v>
      </c>
      <c r="M58" s="137">
        <f t="shared" si="0"/>
        <v>0</v>
      </c>
      <c r="N58" s="140"/>
      <c r="O58" s="141"/>
      <c r="P58" s="153"/>
    </row>
    <row r="59" spans="1:16">
      <c r="A59" s="192" t="str">
        <f>Rangs!B58</f>
        <v/>
      </c>
      <c r="B59" s="192" t="str">
        <f>Rangs!C58</f>
        <v/>
      </c>
      <c r="C59" s="207" t="str">
        <f>Rangs!D58</f>
        <v/>
      </c>
      <c r="D59" s="207" t="str">
        <f>Rangs!E58</f>
        <v/>
      </c>
      <c r="E59" s="207" t="str">
        <f>Rangs!F58</f>
        <v/>
      </c>
      <c r="F59" s="207" t="str">
        <f>Rangs!G58</f>
        <v/>
      </c>
      <c r="G59" s="207" t="str">
        <f>Rangs!H58</f>
        <v/>
      </c>
      <c r="H59" s="207" t="str">
        <f>Rangs!I58</f>
        <v/>
      </c>
      <c r="I59" s="215" t="str">
        <f>Rangs!J58</f>
        <v/>
      </c>
      <c r="J59" s="203" t="s">
        <v>199</v>
      </c>
      <c r="K59" s="137">
        <f>ABS(K11-K21)</f>
        <v>0</v>
      </c>
      <c r="L59" s="202" t="s">
        <v>95</v>
      </c>
      <c r="M59" s="137">
        <f t="shared" si="0"/>
        <v>0</v>
      </c>
      <c r="N59" s="140"/>
      <c r="O59" s="141"/>
      <c r="P59" s="153"/>
    </row>
    <row r="60" spans="1:16">
      <c r="A60" s="192" t="str">
        <f>Rangs!B59</f>
        <v/>
      </c>
      <c r="B60" s="192" t="str">
        <f>Rangs!C59</f>
        <v/>
      </c>
      <c r="C60" s="207" t="str">
        <f>Rangs!D59</f>
        <v/>
      </c>
      <c r="D60" s="207" t="str">
        <f>Rangs!E59</f>
        <v/>
      </c>
      <c r="E60" s="207" t="str">
        <f>Rangs!F59</f>
        <v/>
      </c>
      <c r="F60" s="207" t="str">
        <f>Rangs!G59</f>
        <v/>
      </c>
      <c r="G60" s="207" t="str">
        <f>Rangs!H59</f>
        <v/>
      </c>
      <c r="H60" s="207" t="str">
        <f>Rangs!I59</f>
        <v/>
      </c>
      <c r="I60" s="215" t="str">
        <f>Rangs!J59</f>
        <v/>
      </c>
      <c r="J60" s="203" t="s">
        <v>179</v>
      </c>
      <c r="K60" s="137">
        <f>ABS(K13-K15)</f>
        <v>0</v>
      </c>
      <c r="L60" s="202" t="s">
        <v>95</v>
      </c>
      <c r="M60" s="137">
        <f t="shared" si="0"/>
        <v>0</v>
      </c>
      <c r="N60" s="140"/>
      <c r="O60" s="141"/>
      <c r="P60" s="153"/>
    </row>
    <row r="61" spans="1:16">
      <c r="A61" s="192" t="str">
        <f>Rangs!B60</f>
        <v/>
      </c>
      <c r="B61" s="192" t="str">
        <f>Rangs!C60</f>
        <v/>
      </c>
      <c r="C61" s="207" t="str">
        <f>Rangs!D60</f>
        <v/>
      </c>
      <c r="D61" s="207" t="str">
        <f>Rangs!E60</f>
        <v/>
      </c>
      <c r="E61" s="207" t="str">
        <f>Rangs!F60</f>
        <v/>
      </c>
      <c r="F61" s="207" t="str">
        <f>Rangs!G60</f>
        <v/>
      </c>
      <c r="G61" s="207" t="str">
        <f>Rangs!H60</f>
        <v/>
      </c>
      <c r="H61" s="207" t="str">
        <f>Rangs!I60</f>
        <v/>
      </c>
      <c r="I61" s="215" t="str">
        <f>Rangs!J60</f>
        <v/>
      </c>
      <c r="J61" s="203" t="s">
        <v>185</v>
      </c>
      <c r="K61" s="137">
        <f>ABS(K13-K17)</f>
        <v>0</v>
      </c>
      <c r="L61" s="202" t="s">
        <v>95</v>
      </c>
      <c r="M61" s="137">
        <f t="shared" si="0"/>
        <v>0</v>
      </c>
      <c r="N61" s="140"/>
      <c r="O61" s="141"/>
      <c r="P61" s="153"/>
    </row>
    <row r="62" spans="1:16">
      <c r="A62" s="192" t="str">
        <f>Rangs!B61</f>
        <v/>
      </c>
      <c r="B62" s="192" t="str">
        <f>Rangs!C61</f>
        <v/>
      </c>
      <c r="C62" s="207" t="str">
        <f>Rangs!D61</f>
        <v/>
      </c>
      <c r="D62" s="207" t="str">
        <f>Rangs!E61</f>
        <v/>
      </c>
      <c r="E62" s="207" t="str">
        <f>Rangs!F61</f>
        <v/>
      </c>
      <c r="F62" s="207" t="str">
        <f>Rangs!G61</f>
        <v/>
      </c>
      <c r="G62" s="207" t="str">
        <f>Rangs!H61</f>
        <v/>
      </c>
      <c r="H62" s="207" t="str">
        <f>Rangs!I61</f>
        <v/>
      </c>
      <c r="I62" s="215" t="str">
        <f>Rangs!J61</f>
        <v/>
      </c>
      <c r="J62" s="203" t="s">
        <v>192</v>
      </c>
      <c r="K62" s="137">
        <f>ABS(K13-K19)</f>
        <v>0</v>
      </c>
      <c r="L62" s="202" t="s">
        <v>95</v>
      </c>
      <c r="M62" s="137">
        <f t="shared" si="0"/>
        <v>0</v>
      </c>
      <c r="N62" s="140"/>
      <c r="O62" s="141"/>
      <c r="P62" s="153"/>
    </row>
    <row r="63" spans="1:16">
      <c r="A63" s="192" t="str">
        <f>Rangs!B62</f>
        <v/>
      </c>
      <c r="B63" s="192" t="str">
        <f>Rangs!C62</f>
        <v/>
      </c>
      <c r="C63" s="207" t="str">
        <f>Rangs!D62</f>
        <v/>
      </c>
      <c r="D63" s="207" t="str">
        <f>Rangs!E62</f>
        <v/>
      </c>
      <c r="E63" s="207" t="str">
        <f>Rangs!F62</f>
        <v/>
      </c>
      <c r="F63" s="207" t="str">
        <f>Rangs!G62</f>
        <v/>
      </c>
      <c r="G63" s="207" t="str">
        <f>Rangs!H62</f>
        <v/>
      </c>
      <c r="H63" s="207" t="str">
        <f>Rangs!I62</f>
        <v/>
      </c>
      <c r="I63" s="215" t="str">
        <f>Rangs!J62</f>
        <v/>
      </c>
      <c r="J63" s="203" t="s">
        <v>200</v>
      </c>
      <c r="K63" s="137">
        <f>ABS(K13-K21)</f>
        <v>0</v>
      </c>
      <c r="L63" s="202" t="s">
        <v>95</v>
      </c>
      <c r="M63" s="137">
        <f t="shared" si="0"/>
        <v>0</v>
      </c>
      <c r="N63" s="140"/>
      <c r="O63" s="141"/>
      <c r="P63" s="153"/>
    </row>
    <row r="64" spans="1:16">
      <c r="A64" s="192" t="str">
        <f>Rangs!B63</f>
        <v/>
      </c>
      <c r="B64" s="192" t="str">
        <f>Rangs!C63</f>
        <v/>
      </c>
      <c r="C64" s="207" t="str">
        <f>Rangs!D63</f>
        <v/>
      </c>
      <c r="D64" s="207" t="str">
        <f>Rangs!E63</f>
        <v/>
      </c>
      <c r="E64" s="207" t="str">
        <f>Rangs!F63</f>
        <v/>
      </c>
      <c r="F64" s="207" t="str">
        <f>Rangs!G63</f>
        <v/>
      </c>
      <c r="G64" s="207" t="str">
        <f>Rangs!H63</f>
        <v/>
      </c>
      <c r="H64" s="207" t="str">
        <f>Rangs!I63</f>
        <v/>
      </c>
      <c r="I64" s="215" t="str">
        <f>Rangs!J63</f>
        <v/>
      </c>
      <c r="J64" s="203" t="s">
        <v>186</v>
      </c>
      <c r="K64" s="137">
        <f>ABS(K15-K17)</f>
        <v>0</v>
      </c>
      <c r="L64" s="202" t="s">
        <v>95</v>
      </c>
      <c r="M64" s="137">
        <f t="shared" si="0"/>
        <v>0</v>
      </c>
      <c r="N64" s="140"/>
      <c r="O64" s="141"/>
      <c r="P64" s="153"/>
    </row>
    <row r="65" spans="1:16">
      <c r="A65" s="192" t="str">
        <f>Rangs!B64</f>
        <v/>
      </c>
      <c r="B65" s="192" t="str">
        <f>Rangs!C64</f>
        <v/>
      </c>
      <c r="C65" s="207" t="str">
        <f>Rangs!D64</f>
        <v/>
      </c>
      <c r="D65" s="207" t="str">
        <f>Rangs!E64</f>
        <v/>
      </c>
      <c r="E65" s="207" t="str">
        <f>Rangs!F64</f>
        <v/>
      </c>
      <c r="F65" s="207" t="str">
        <f>Rangs!G64</f>
        <v/>
      </c>
      <c r="G65" s="207" t="str">
        <f>Rangs!H64</f>
        <v/>
      </c>
      <c r="H65" s="207" t="str">
        <f>Rangs!I64</f>
        <v/>
      </c>
      <c r="I65" s="215" t="str">
        <f>Rangs!J64</f>
        <v/>
      </c>
      <c r="J65" s="203" t="s">
        <v>193</v>
      </c>
      <c r="K65" s="137">
        <f>ABS(K15-K19)</f>
        <v>0</v>
      </c>
      <c r="L65" s="202" t="s">
        <v>95</v>
      </c>
      <c r="M65" s="137">
        <f t="shared" si="0"/>
        <v>0</v>
      </c>
      <c r="N65" s="140"/>
      <c r="O65" s="141"/>
      <c r="P65" s="153"/>
    </row>
    <row r="66" spans="1:16">
      <c r="A66" s="192" t="str">
        <f>Rangs!B65</f>
        <v/>
      </c>
      <c r="B66" s="192" t="str">
        <f>Rangs!C65</f>
        <v/>
      </c>
      <c r="C66" s="207" t="str">
        <f>Rangs!D65</f>
        <v/>
      </c>
      <c r="D66" s="207" t="str">
        <f>Rangs!E65</f>
        <v/>
      </c>
      <c r="E66" s="207" t="str">
        <f>Rangs!F65</f>
        <v/>
      </c>
      <c r="F66" s="207" t="str">
        <f>Rangs!G65</f>
        <v/>
      </c>
      <c r="G66" s="207" t="str">
        <f>Rangs!H65</f>
        <v/>
      </c>
      <c r="H66" s="207" t="str">
        <f>Rangs!I65</f>
        <v/>
      </c>
      <c r="I66" s="215" t="str">
        <f>Rangs!J65</f>
        <v/>
      </c>
      <c r="J66" s="203" t="s">
        <v>201</v>
      </c>
      <c r="K66" s="137">
        <f>ABS(K15-K21)</f>
        <v>0</v>
      </c>
      <c r="L66" s="202" t="s">
        <v>95</v>
      </c>
      <c r="M66" s="137">
        <f t="shared" si="0"/>
        <v>0</v>
      </c>
      <c r="N66" s="140"/>
      <c r="O66" s="141"/>
      <c r="P66" s="153"/>
    </row>
    <row r="67" spans="1:16">
      <c r="A67" s="192" t="str">
        <f>Rangs!B66</f>
        <v/>
      </c>
      <c r="B67" s="192" t="str">
        <f>Rangs!C66</f>
        <v/>
      </c>
      <c r="C67" s="207" t="str">
        <f>Rangs!D66</f>
        <v/>
      </c>
      <c r="D67" s="207" t="str">
        <f>Rangs!E66</f>
        <v/>
      </c>
      <c r="E67" s="207" t="str">
        <f>Rangs!F66</f>
        <v/>
      </c>
      <c r="F67" s="207" t="str">
        <f>Rangs!G66</f>
        <v/>
      </c>
      <c r="G67" s="207" t="str">
        <f>Rangs!H66</f>
        <v/>
      </c>
      <c r="H67" s="207" t="str">
        <f>Rangs!I66</f>
        <v/>
      </c>
      <c r="I67" s="215" t="str">
        <f>Rangs!J66</f>
        <v/>
      </c>
      <c r="J67" s="203" t="s">
        <v>194</v>
      </c>
      <c r="K67" s="137">
        <f>ABS(K17-K19)</f>
        <v>0</v>
      </c>
      <c r="L67" s="202" t="s">
        <v>95</v>
      </c>
      <c r="M67" s="137">
        <f t="shared" si="0"/>
        <v>0</v>
      </c>
      <c r="N67" s="177"/>
      <c r="O67" s="141"/>
      <c r="P67" s="153"/>
    </row>
    <row r="68" spans="1:16">
      <c r="A68" s="192" t="str">
        <f>Rangs!B67</f>
        <v/>
      </c>
      <c r="B68" s="192" t="str">
        <f>Rangs!C67</f>
        <v/>
      </c>
      <c r="C68" s="207" t="str">
        <f>Rangs!D67</f>
        <v/>
      </c>
      <c r="D68" s="207" t="str">
        <f>Rangs!E67</f>
        <v/>
      </c>
      <c r="E68" s="207" t="str">
        <f>Rangs!F67</f>
        <v/>
      </c>
      <c r="F68" s="207" t="str">
        <f>Rangs!G67</f>
        <v/>
      </c>
      <c r="G68" s="207" t="str">
        <f>Rangs!H67</f>
        <v/>
      </c>
      <c r="H68" s="207" t="str">
        <f>Rangs!I67</f>
        <v/>
      </c>
      <c r="I68" s="215" t="str">
        <f>Rangs!J67</f>
        <v/>
      </c>
      <c r="J68" s="203" t="s">
        <v>202</v>
      </c>
      <c r="K68" s="137">
        <f>ABS(K17-K21)</f>
        <v>0</v>
      </c>
      <c r="L68" s="202" t="s">
        <v>95</v>
      </c>
      <c r="M68" s="137">
        <f t="shared" si="0"/>
        <v>0</v>
      </c>
      <c r="N68" s="177"/>
      <c r="O68" s="141"/>
      <c r="P68" s="153"/>
    </row>
    <row r="69" spans="1:16" ht="16.2" thickBot="1">
      <c r="A69" s="192" t="str">
        <f>Rangs!B68</f>
        <v/>
      </c>
      <c r="B69" s="192" t="str">
        <f>Rangs!C68</f>
        <v/>
      </c>
      <c r="C69" s="207" t="str">
        <f>Rangs!D68</f>
        <v/>
      </c>
      <c r="D69" s="207" t="str">
        <f>Rangs!E68</f>
        <v/>
      </c>
      <c r="E69" s="207" t="str">
        <f>Rangs!F68</f>
        <v/>
      </c>
      <c r="F69" s="207" t="str">
        <f>Rangs!G68</f>
        <v/>
      </c>
      <c r="G69" s="207" t="str">
        <f>Rangs!H68</f>
        <v/>
      </c>
      <c r="H69" s="207" t="str">
        <f>Rangs!I68</f>
        <v/>
      </c>
      <c r="I69" s="215" t="str">
        <f>Rangs!J68</f>
        <v/>
      </c>
      <c r="J69" s="204" t="s">
        <v>203</v>
      </c>
      <c r="K69" s="155">
        <f>ABS(K19-K21)</f>
        <v>0</v>
      </c>
      <c r="L69" s="205" t="s">
        <v>95</v>
      </c>
      <c r="M69" s="155">
        <f t="shared" si="0"/>
        <v>0</v>
      </c>
      <c r="N69" s="206"/>
      <c r="O69" s="159"/>
      <c r="P69" s="160"/>
    </row>
    <row r="70" spans="1:16" ht="16.2" thickBot="1">
      <c r="A70" s="192" t="str">
        <f>Rangs!B69</f>
        <v/>
      </c>
      <c r="B70" s="192" t="str">
        <f>Rangs!C69</f>
        <v/>
      </c>
      <c r="C70" s="207" t="str">
        <f>Rangs!D69</f>
        <v/>
      </c>
      <c r="D70" s="207" t="str">
        <f>Rangs!E69</f>
        <v/>
      </c>
      <c r="E70" s="207" t="str">
        <f>Rangs!F69</f>
        <v/>
      </c>
      <c r="F70" s="207" t="str">
        <f>Rangs!G69</f>
        <v/>
      </c>
      <c r="G70" s="207" t="str">
        <f>Rangs!H69</f>
        <v/>
      </c>
      <c r="H70" s="207" t="str">
        <f>Rangs!I69</f>
        <v/>
      </c>
      <c r="I70" s="207" t="str">
        <f>Rangs!J69</f>
        <v/>
      </c>
      <c r="J70" s="114"/>
      <c r="K70" s="115"/>
      <c r="L70" s="115"/>
      <c r="M70" s="115"/>
      <c r="N70" s="115"/>
      <c r="O70" s="115"/>
      <c r="P70" s="115"/>
    </row>
    <row r="71" spans="1:16" ht="47.25" customHeight="1">
      <c r="A71" s="192" t="str">
        <f>Rangs!B70</f>
        <v/>
      </c>
      <c r="B71" s="192" t="str">
        <f>Rangs!C70</f>
        <v/>
      </c>
      <c r="C71" s="207" t="str">
        <f>Rangs!D70</f>
        <v/>
      </c>
      <c r="D71" s="207" t="str">
        <f>Rangs!E70</f>
        <v/>
      </c>
      <c r="E71" s="207" t="str">
        <f>Rangs!F70</f>
        <v/>
      </c>
      <c r="F71" s="207" t="str">
        <f>Rangs!G70</f>
        <v/>
      </c>
      <c r="G71" s="207" t="str">
        <f>Rangs!H70</f>
        <v/>
      </c>
      <c r="H71" s="207" t="str">
        <f>Rangs!I70</f>
        <v/>
      </c>
      <c r="I71" s="215" t="str">
        <f>Rangs!J70</f>
        <v/>
      </c>
      <c r="J71" s="254" t="s">
        <v>381</v>
      </c>
      <c r="K71" s="255"/>
      <c r="L71" s="255"/>
      <c r="M71" s="255"/>
      <c r="N71" s="255"/>
      <c r="O71" s="255"/>
      <c r="P71" s="256"/>
    </row>
    <row r="72" spans="1:16">
      <c r="A72" s="192" t="str">
        <f>Rangs!B71</f>
        <v/>
      </c>
      <c r="B72" s="192" t="str">
        <f>Rangs!C71</f>
        <v/>
      </c>
      <c r="C72" s="207" t="str">
        <f>Rangs!D71</f>
        <v/>
      </c>
      <c r="D72" s="207" t="str">
        <f>Rangs!E71</f>
        <v/>
      </c>
      <c r="E72" s="207" t="str">
        <f>Rangs!F71</f>
        <v/>
      </c>
      <c r="F72" s="207" t="str">
        <f>Rangs!G71</f>
        <v/>
      </c>
      <c r="G72" s="207" t="str">
        <f>Rangs!H71</f>
        <v/>
      </c>
      <c r="H72" s="207" t="str">
        <f>Rangs!I71</f>
        <v/>
      </c>
      <c r="I72" s="215" t="str">
        <f>Rangs!J71</f>
        <v/>
      </c>
      <c r="J72" s="143"/>
      <c r="K72" s="122"/>
      <c r="L72" s="122"/>
      <c r="M72" s="122"/>
      <c r="N72" s="122"/>
      <c r="O72" s="122"/>
      <c r="P72" s="144"/>
    </row>
    <row r="73" spans="1:16">
      <c r="A73" s="192" t="str">
        <f>Rangs!B72</f>
        <v/>
      </c>
      <c r="B73" s="192" t="str">
        <f>Rangs!C72</f>
        <v/>
      </c>
      <c r="C73" s="207" t="str">
        <f>Rangs!D72</f>
        <v/>
      </c>
      <c r="D73" s="207" t="str">
        <f>Rangs!E72</f>
        <v/>
      </c>
      <c r="E73" s="207" t="str">
        <f>Rangs!F72</f>
        <v/>
      </c>
      <c r="F73" s="207" t="str">
        <f>Rangs!G72</f>
        <v/>
      </c>
      <c r="G73" s="207" t="str">
        <f>Rangs!H72</f>
        <v/>
      </c>
      <c r="H73" s="207" t="str">
        <f>Rangs!I72</f>
        <v/>
      </c>
      <c r="I73" s="215" t="str">
        <f>Rangs!J72</f>
        <v/>
      </c>
      <c r="J73" s="143"/>
      <c r="K73" s="250"/>
      <c r="L73" s="250"/>
      <c r="M73" s="250"/>
      <c r="N73" s="250"/>
      <c r="O73" s="250"/>
      <c r="P73" s="251"/>
    </row>
    <row r="74" spans="1:16">
      <c r="A74" s="192" t="str">
        <f>Rangs!B73</f>
        <v/>
      </c>
      <c r="B74" s="192" t="str">
        <f>Rangs!C73</f>
        <v/>
      </c>
      <c r="C74" s="207" t="str">
        <f>Rangs!D73</f>
        <v/>
      </c>
      <c r="D74" s="207" t="str">
        <f>Rangs!E73</f>
        <v/>
      </c>
      <c r="E74" s="207" t="str">
        <f>Rangs!F73</f>
        <v/>
      </c>
      <c r="F74" s="207" t="str">
        <f>Rangs!G73</f>
        <v/>
      </c>
      <c r="G74" s="207" t="str">
        <f>Rangs!H73</f>
        <v/>
      </c>
      <c r="H74" s="207" t="str">
        <f>Rangs!I73</f>
        <v/>
      </c>
      <c r="I74" s="215" t="str">
        <f>Rangs!J73</f>
        <v/>
      </c>
      <c r="J74" s="164"/>
      <c r="K74" s="275" t="s">
        <v>81</v>
      </c>
      <c r="L74" s="276"/>
      <c r="M74" s="275" t="s">
        <v>82</v>
      </c>
      <c r="N74" s="276"/>
      <c r="O74" s="123"/>
      <c r="P74" s="165"/>
    </row>
    <row r="75" spans="1:16">
      <c r="A75" s="192" t="str">
        <f>Rangs!B74</f>
        <v/>
      </c>
      <c r="B75" s="192" t="str">
        <f>Rangs!C74</f>
        <v/>
      </c>
      <c r="C75" s="207" t="str">
        <f>Rangs!D74</f>
        <v/>
      </c>
      <c r="D75" s="207" t="str">
        <f>Rangs!E74</f>
        <v/>
      </c>
      <c r="E75" s="207" t="str">
        <f>Rangs!F74</f>
        <v/>
      </c>
      <c r="F75" s="207" t="str">
        <f>Rangs!G74</f>
        <v/>
      </c>
      <c r="G75" s="207" t="str">
        <f>Rangs!H74</f>
        <v/>
      </c>
      <c r="H75" s="207" t="str">
        <f>Rangs!I74</f>
        <v/>
      </c>
      <c r="I75" s="215" t="str">
        <f>Rangs!J74</f>
        <v/>
      </c>
      <c r="J75" s="166" t="s">
        <v>39</v>
      </c>
      <c r="K75" s="116">
        <v>0.05</v>
      </c>
      <c r="L75" s="116">
        <v>0.01</v>
      </c>
      <c r="M75" s="116">
        <v>0.05</v>
      </c>
      <c r="N75" s="116">
        <v>0.01</v>
      </c>
      <c r="O75" s="123"/>
      <c r="P75" s="165"/>
    </row>
    <row r="76" spans="1:16" ht="16.2" thickBot="1">
      <c r="A76" s="192" t="str">
        <f>Rangs!B75</f>
        <v/>
      </c>
      <c r="B76" s="192" t="str">
        <f>Rangs!C75</f>
        <v/>
      </c>
      <c r="C76" s="207" t="str">
        <f>Rangs!D75</f>
        <v/>
      </c>
      <c r="D76" s="207" t="str">
        <f>Rangs!E75</f>
        <v/>
      </c>
      <c r="E76" s="207" t="str">
        <f>Rangs!F75</f>
        <v/>
      </c>
      <c r="F76" s="207" t="str">
        <f>Rangs!G75</f>
        <v/>
      </c>
      <c r="G76" s="207" t="str">
        <f>Rangs!H75</f>
        <v/>
      </c>
      <c r="H76" s="207" t="str">
        <f>Rangs!I75</f>
        <v/>
      </c>
      <c r="I76" s="215" t="str">
        <f>Rangs!J75</f>
        <v/>
      </c>
      <c r="J76" s="180" t="s">
        <v>98</v>
      </c>
      <c r="K76" s="124">
        <v>3</v>
      </c>
      <c r="L76" s="125">
        <v>4</v>
      </c>
      <c r="M76" s="125">
        <v>5</v>
      </c>
      <c r="N76" s="118">
        <v>6</v>
      </c>
      <c r="O76" s="126"/>
      <c r="P76" s="168"/>
    </row>
    <row r="77" spans="1:16" ht="16.2" thickBot="1">
      <c r="A77" s="192" t="str">
        <f>Rangs!B76</f>
        <v/>
      </c>
      <c r="B77" s="192" t="str">
        <f>Rangs!C76</f>
        <v/>
      </c>
      <c r="C77" s="207" t="str">
        <f>Rangs!D76</f>
        <v/>
      </c>
      <c r="D77" s="207" t="str">
        <f>Rangs!E76</f>
        <v/>
      </c>
      <c r="E77" s="207" t="str">
        <f>Rangs!F76</f>
        <v/>
      </c>
      <c r="F77" s="207" t="str">
        <f>Rangs!G76</f>
        <v/>
      </c>
      <c r="G77" s="207" t="str">
        <f>Rangs!H76</f>
        <v/>
      </c>
      <c r="H77" s="207" t="str">
        <f>Rangs!I76</f>
        <v/>
      </c>
      <c r="I77" s="215" t="str">
        <f>Rangs!J76</f>
        <v/>
      </c>
      <c r="J77" s="179" t="s">
        <v>91</v>
      </c>
      <c r="K77" s="134">
        <v>3</v>
      </c>
      <c r="L77" s="122"/>
      <c r="M77" s="122"/>
      <c r="N77" s="122"/>
      <c r="O77" s="122"/>
      <c r="P77" s="144"/>
    </row>
    <row r="78" spans="1:16">
      <c r="A78" s="192" t="str">
        <f>Rangs!B77</f>
        <v/>
      </c>
      <c r="B78" s="192" t="str">
        <f>Rangs!C77</f>
        <v/>
      </c>
      <c r="C78" s="207" t="str">
        <f>Rangs!D77</f>
        <v/>
      </c>
      <c r="D78" s="207" t="str">
        <f>Rangs!E77</f>
        <v/>
      </c>
      <c r="E78" s="207" t="str">
        <f>Rangs!F77</f>
        <v/>
      </c>
      <c r="F78" s="207" t="str">
        <f>Rangs!G77</f>
        <v/>
      </c>
      <c r="G78" s="207" t="str">
        <f>Rangs!H77</f>
        <v/>
      </c>
      <c r="H78" s="207" t="str">
        <f>Rangs!I77</f>
        <v/>
      </c>
      <c r="I78" s="215" t="str">
        <f>Rangs!J77</f>
        <v/>
      </c>
      <c r="J78" s="143"/>
      <c r="K78" s="122"/>
      <c r="L78" s="169" t="s">
        <v>99</v>
      </c>
      <c r="M78" s="162">
        <f>VLOOKUP(8,_TZ3,K77,FALSE)</f>
        <v>2.65</v>
      </c>
      <c r="N78" s="122"/>
      <c r="O78" s="122"/>
      <c r="P78" s="144"/>
    </row>
    <row r="79" spans="1:16">
      <c r="A79" s="192" t="str">
        <f>Rangs!B78</f>
        <v/>
      </c>
      <c r="B79" s="192" t="str">
        <f>Rangs!C78</f>
        <v/>
      </c>
      <c r="C79" s="207" t="str">
        <f>Rangs!D78</f>
        <v/>
      </c>
      <c r="D79" s="207" t="str">
        <f>Rangs!E78</f>
        <v/>
      </c>
      <c r="E79" s="207" t="str">
        <f>Rangs!F78</f>
        <v/>
      </c>
      <c r="F79" s="207" t="str">
        <f>Rangs!G78</f>
        <v/>
      </c>
      <c r="G79" s="207" t="str">
        <f>Rangs!H78</f>
        <v/>
      </c>
      <c r="H79" s="207" t="str">
        <f>Rangs!I78</f>
        <v/>
      </c>
      <c r="I79" s="215" t="str">
        <f>Rangs!J78</f>
        <v/>
      </c>
      <c r="J79" s="247" t="s">
        <v>93</v>
      </c>
      <c r="K79" s="248"/>
      <c r="L79" s="249" t="s">
        <v>94</v>
      </c>
      <c r="M79" s="264"/>
      <c r="N79" s="135"/>
      <c r="O79" s="136"/>
      <c r="P79" s="151"/>
    </row>
    <row r="80" spans="1:16">
      <c r="A80" s="192" t="str">
        <f>Rangs!B79</f>
        <v/>
      </c>
      <c r="B80" s="192" t="str">
        <f>Rangs!C79</f>
        <v/>
      </c>
      <c r="C80" s="207" t="str">
        <f>Rangs!D79</f>
        <v/>
      </c>
      <c r="D80" s="207" t="str">
        <f>Rangs!E79</f>
        <v/>
      </c>
      <c r="E80" s="207" t="str">
        <f>Rangs!F79</f>
        <v/>
      </c>
      <c r="F80" s="207" t="str">
        <f>Rangs!G79</f>
        <v/>
      </c>
      <c r="G80" s="207" t="str">
        <f>Rangs!H79</f>
        <v/>
      </c>
      <c r="H80" s="207" t="str">
        <f>Rangs!I79</f>
        <v/>
      </c>
      <c r="I80" s="215" t="str">
        <f>Rangs!J79</f>
        <v/>
      </c>
      <c r="J80" s="203" t="s">
        <v>164</v>
      </c>
      <c r="K80" s="137">
        <f>ABS(K5-K7)</f>
        <v>0</v>
      </c>
      <c r="L80" s="202" t="s">
        <v>95</v>
      </c>
      <c r="M80" s="137">
        <f>$M$78*SQRT(($K$3*9*(9+1))/6)</f>
        <v>0</v>
      </c>
      <c r="N80" s="140" t="s">
        <v>96</v>
      </c>
      <c r="O80" s="141"/>
      <c r="P80" s="153"/>
    </row>
    <row r="81" spans="1:16">
      <c r="A81" s="192" t="str">
        <f>Rangs!B80</f>
        <v/>
      </c>
      <c r="B81" s="192" t="str">
        <f>Rangs!C80</f>
        <v/>
      </c>
      <c r="C81" s="207" t="str">
        <f>Rangs!D80</f>
        <v/>
      </c>
      <c r="D81" s="207" t="str">
        <f>Rangs!E80</f>
        <v/>
      </c>
      <c r="E81" s="207" t="str">
        <f>Rangs!F80</f>
        <v/>
      </c>
      <c r="F81" s="207" t="str">
        <f>Rangs!G80</f>
        <v/>
      </c>
      <c r="G81" s="207" t="str">
        <f>Rangs!H80</f>
        <v/>
      </c>
      <c r="H81" s="207" t="str">
        <f>Rangs!I80</f>
        <v/>
      </c>
      <c r="I81" s="215" t="str">
        <f>Rangs!J80</f>
        <v/>
      </c>
      <c r="J81" s="203" t="s">
        <v>165</v>
      </c>
      <c r="K81" s="137">
        <f>ABS(K5-K9)</f>
        <v>0</v>
      </c>
      <c r="L81" s="202" t="s">
        <v>95</v>
      </c>
      <c r="M81" s="137">
        <f t="shared" ref="M81:M87" si="1">$M$78*SQRT(($K$3*9*(9+1))/6)</f>
        <v>0</v>
      </c>
      <c r="N81" s="140" t="s">
        <v>135</v>
      </c>
      <c r="O81" s="141"/>
      <c r="P81" s="153"/>
    </row>
    <row r="82" spans="1:16">
      <c r="A82" s="192" t="str">
        <f>Rangs!B81</f>
        <v/>
      </c>
      <c r="B82" s="192" t="str">
        <f>Rangs!C81</f>
        <v/>
      </c>
      <c r="C82" s="207" t="str">
        <f>Rangs!D81</f>
        <v/>
      </c>
      <c r="D82" s="207" t="str">
        <f>Rangs!E81</f>
        <v/>
      </c>
      <c r="E82" s="207" t="str">
        <f>Rangs!F81</f>
        <v/>
      </c>
      <c r="F82" s="207" t="str">
        <f>Rangs!G81</f>
        <v/>
      </c>
      <c r="G82" s="207" t="str">
        <f>Rangs!H81</f>
        <v/>
      </c>
      <c r="H82" s="207" t="str">
        <f>Rangs!I81</f>
        <v/>
      </c>
      <c r="I82" s="215" t="str">
        <f>Rangs!J81</f>
        <v/>
      </c>
      <c r="J82" s="203" t="s">
        <v>169</v>
      </c>
      <c r="K82" s="137">
        <f>ABS(K5-K11)</f>
        <v>0</v>
      </c>
      <c r="L82" s="202" t="s">
        <v>95</v>
      </c>
      <c r="M82" s="137">
        <f t="shared" si="1"/>
        <v>0</v>
      </c>
      <c r="N82" s="140" t="s">
        <v>103</v>
      </c>
      <c r="O82" s="141"/>
      <c r="P82" s="153"/>
    </row>
    <row r="83" spans="1:16">
      <c r="A83" s="192" t="str">
        <f>Rangs!B82</f>
        <v/>
      </c>
      <c r="B83" s="192" t="str">
        <f>Rangs!C82</f>
        <v/>
      </c>
      <c r="C83" s="207" t="str">
        <f>Rangs!D82</f>
        <v/>
      </c>
      <c r="D83" s="207" t="str">
        <f>Rangs!E82</f>
        <v/>
      </c>
      <c r="E83" s="207" t="str">
        <f>Rangs!F82</f>
        <v/>
      </c>
      <c r="F83" s="207" t="str">
        <f>Rangs!G82</f>
        <v/>
      </c>
      <c r="G83" s="207" t="str">
        <f>Rangs!H82</f>
        <v/>
      </c>
      <c r="H83" s="207" t="str">
        <f>Rangs!I82</f>
        <v/>
      </c>
      <c r="I83" s="215" t="str">
        <f>Rangs!J82</f>
        <v/>
      </c>
      <c r="J83" s="203" t="s">
        <v>174</v>
      </c>
      <c r="K83" s="137">
        <f>ABS(K5-K13)</f>
        <v>0</v>
      </c>
      <c r="L83" s="202" t="s">
        <v>95</v>
      </c>
      <c r="M83" s="137">
        <f t="shared" si="1"/>
        <v>0</v>
      </c>
      <c r="N83" s="140"/>
      <c r="O83" s="141"/>
      <c r="P83" s="153"/>
    </row>
    <row r="84" spans="1:16">
      <c r="A84" s="192" t="str">
        <f>Rangs!B83</f>
        <v/>
      </c>
      <c r="B84" s="192" t="str">
        <f>Rangs!C83</f>
        <v/>
      </c>
      <c r="C84" s="207" t="str">
        <f>Rangs!D83</f>
        <v/>
      </c>
      <c r="D84" s="207" t="str">
        <f>Rangs!E83</f>
        <v/>
      </c>
      <c r="E84" s="207" t="str">
        <f>Rangs!F83</f>
        <v/>
      </c>
      <c r="F84" s="207" t="str">
        <f>Rangs!G83</f>
        <v/>
      </c>
      <c r="G84" s="207" t="str">
        <f>Rangs!H83</f>
        <v/>
      </c>
      <c r="H84" s="207" t="str">
        <f>Rangs!I83</f>
        <v/>
      </c>
      <c r="I84" s="215" t="str">
        <f>Rangs!J83</f>
        <v/>
      </c>
      <c r="J84" s="203" t="s">
        <v>180</v>
      </c>
      <c r="K84" s="137">
        <f>ABS(K5-K15)</f>
        <v>0</v>
      </c>
      <c r="L84" s="202" t="s">
        <v>95</v>
      </c>
      <c r="M84" s="137">
        <f t="shared" si="1"/>
        <v>0</v>
      </c>
      <c r="N84" s="140"/>
      <c r="O84" s="141"/>
      <c r="P84" s="153"/>
    </row>
    <row r="85" spans="1:16">
      <c r="A85" s="192" t="str">
        <f>Rangs!B84</f>
        <v/>
      </c>
      <c r="B85" s="192" t="str">
        <f>Rangs!C84</f>
        <v/>
      </c>
      <c r="C85" s="207" t="str">
        <f>Rangs!D84</f>
        <v/>
      </c>
      <c r="D85" s="207" t="str">
        <f>Rangs!E84</f>
        <v/>
      </c>
      <c r="E85" s="207" t="str">
        <f>Rangs!F84</f>
        <v/>
      </c>
      <c r="F85" s="207" t="str">
        <f>Rangs!G84</f>
        <v/>
      </c>
      <c r="G85" s="207" t="str">
        <f>Rangs!H84</f>
        <v/>
      </c>
      <c r="H85" s="207" t="str">
        <f>Rangs!I84</f>
        <v/>
      </c>
      <c r="I85" s="215" t="str">
        <f>Rangs!J84</f>
        <v/>
      </c>
      <c r="J85" s="203" t="s">
        <v>187</v>
      </c>
      <c r="K85" s="137">
        <f>ABS(K5-K17)</f>
        <v>0</v>
      </c>
      <c r="L85" s="202" t="s">
        <v>95</v>
      </c>
      <c r="M85" s="137">
        <f t="shared" si="1"/>
        <v>0</v>
      </c>
      <c r="N85" s="140"/>
      <c r="O85" s="141"/>
      <c r="P85" s="153"/>
    </row>
    <row r="86" spans="1:16">
      <c r="A86" s="192" t="str">
        <f>Rangs!B85</f>
        <v/>
      </c>
      <c r="B86" s="192" t="str">
        <f>Rangs!C85</f>
        <v/>
      </c>
      <c r="C86" s="207" t="str">
        <f>Rangs!D85</f>
        <v/>
      </c>
      <c r="D86" s="207" t="str">
        <f>Rangs!E85</f>
        <v/>
      </c>
      <c r="E86" s="207" t="str">
        <f>Rangs!F85</f>
        <v/>
      </c>
      <c r="F86" s="207" t="str">
        <f>Rangs!G85</f>
        <v/>
      </c>
      <c r="G86" s="207" t="str">
        <f>Rangs!H85</f>
        <v/>
      </c>
      <c r="H86" s="207" t="str">
        <f>Rangs!I85</f>
        <v/>
      </c>
      <c r="I86" s="215" t="str">
        <f>Rangs!J85</f>
        <v/>
      </c>
      <c r="J86" s="203" t="s">
        <v>195</v>
      </c>
      <c r="K86" s="137">
        <f>ABS(K5-K19)</f>
        <v>0</v>
      </c>
      <c r="L86" s="202" t="s">
        <v>95</v>
      </c>
      <c r="M86" s="139">
        <f t="shared" si="1"/>
        <v>0</v>
      </c>
      <c r="N86" s="177"/>
      <c r="O86" s="141"/>
      <c r="P86" s="153"/>
    </row>
    <row r="87" spans="1:16" ht="16.2" thickBot="1">
      <c r="A87" s="192" t="str">
        <f>Rangs!B86</f>
        <v/>
      </c>
      <c r="B87" s="192" t="str">
        <f>Rangs!C86</f>
        <v/>
      </c>
      <c r="C87" s="207" t="str">
        <f>Rangs!D86</f>
        <v/>
      </c>
      <c r="D87" s="207" t="str">
        <f>Rangs!E86</f>
        <v/>
      </c>
      <c r="E87" s="207" t="str">
        <f>Rangs!F86</f>
        <v/>
      </c>
      <c r="F87" s="207" t="str">
        <f>Rangs!G86</f>
        <v/>
      </c>
      <c r="G87" s="207" t="str">
        <f>Rangs!H86</f>
        <v/>
      </c>
      <c r="H87" s="207" t="str">
        <f>Rangs!I86</f>
        <v/>
      </c>
      <c r="I87" s="215" t="str">
        <f>Rangs!J86</f>
        <v/>
      </c>
      <c r="J87" s="204" t="s">
        <v>204</v>
      </c>
      <c r="K87" s="155">
        <f>ABS(K5-K21)</f>
        <v>0</v>
      </c>
      <c r="L87" s="205" t="s">
        <v>95</v>
      </c>
      <c r="M87" s="157">
        <f t="shared" si="1"/>
        <v>0</v>
      </c>
      <c r="N87" s="159"/>
      <c r="O87" s="159"/>
      <c r="P87" s="160"/>
    </row>
    <row r="88" spans="1:16">
      <c r="A88" s="192" t="str">
        <f>Rangs!B87</f>
        <v/>
      </c>
      <c r="B88" s="192" t="str">
        <f>Rangs!C87</f>
        <v/>
      </c>
      <c r="C88" s="207" t="str">
        <f>Rangs!D87</f>
        <v/>
      </c>
      <c r="D88" s="207" t="str">
        <f>Rangs!E87</f>
        <v/>
      </c>
      <c r="E88" s="207" t="str">
        <f>Rangs!F87</f>
        <v/>
      </c>
      <c r="F88" s="207" t="str">
        <f>Rangs!G87</f>
        <v/>
      </c>
      <c r="G88" s="207" t="str">
        <f>Rangs!H87</f>
        <v/>
      </c>
      <c r="H88" s="207" t="str">
        <f>Rangs!I87</f>
        <v/>
      </c>
      <c r="I88" s="207" t="str">
        <f>Rangs!J87</f>
        <v/>
      </c>
    </row>
    <row r="89" spans="1:16">
      <c r="A89" s="192" t="str">
        <f>Rangs!B88</f>
        <v/>
      </c>
      <c r="B89" s="192" t="str">
        <f>Rangs!C88</f>
        <v/>
      </c>
      <c r="C89" s="207" t="str">
        <f>Rangs!D88</f>
        <v/>
      </c>
      <c r="D89" s="207" t="str">
        <f>Rangs!E88</f>
        <v/>
      </c>
      <c r="E89" s="207" t="str">
        <f>Rangs!F88</f>
        <v/>
      </c>
      <c r="F89" s="207" t="str">
        <f>Rangs!G88</f>
        <v/>
      </c>
      <c r="G89" s="207" t="str">
        <f>Rangs!H88</f>
        <v/>
      </c>
      <c r="H89" s="207" t="str">
        <f>Rangs!I88</f>
        <v/>
      </c>
      <c r="I89" s="207" t="str">
        <f>Rangs!J88</f>
        <v/>
      </c>
    </row>
    <row r="90" spans="1:16">
      <c r="A90" s="192" t="str">
        <f>Rangs!B89</f>
        <v/>
      </c>
      <c r="B90" s="192" t="str">
        <f>Rangs!C89</f>
        <v/>
      </c>
      <c r="C90" s="207" t="str">
        <f>Rangs!D89</f>
        <v/>
      </c>
      <c r="D90" s="207" t="str">
        <f>Rangs!E89</f>
        <v/>
      </c>
      <c r="E90" s="207" t="str">
        <f>Rangs!F89</f>
        <v/>
      </c>
      <c r="F90" s="207" t="str">
        <f>Rangs!G89</f>
        <v/>
      </c>
      <c r="G90" s="207" t="str">
        <f>Rangs!H89</f>
        <v/>
      </c>
      <c r="H90" s="207" t="str">
        <f>Rangs!I89</f>
        <v/>
      </c>
      <c r="I90" s="207" t="str">
        <f>Rangs!J89</f>
        <v/>
      </c>
    </row>
    <row r="91" spans="1:16">
      <c r="A91" s="192" t="str">
        <f>Rangs!B90</f>
        <v/>
      </c>
      <c r="B91" s="192" t="str">
        <f>Rangs!C90</f>
        <v/>
      </c>
      <c r="C91" s="207" t="str">
        <f>Rangs!D90</f>
        <v/>
      </c>
      <c r="D91" s="207" t="str">
        <f>Rangs!E90</f>
        <v/>
      </c>
      <c r="E91" s="207" t="str">
        <f>Rangs!F90</f>
        <v/>
      </c>
      <c r="F91" s="207" t="str">
        <f>Rangs!G90</f>
        <v/>
      </c>
      <c r="G91" s="207" t="str">
        <f>Rangs!H90</f>
        <v/>
      </c>
      <c r="H91" s="207" t="str">
        <f>Rangs!I90</f>
        <v/>
      </c>
      <c r="I91" s="207" t="str">
        <f>Rangs!J90</f>
        <v/>
      </c>
    </row>
    <row r="92" spans="1:16">
      <c r="A92" s="192" t="str">
        <f>Rangs!B91</f>
        <v/>
      </c>
      <c r="B92" s="192" t="str">
        <f>Rangs!C91</f>
        <v/>
      </c>
      <c r="C92" s="207" t="str">
        <f>Rangs!D91</f>
        <v/>
      </c>
      <c r="D92" s="207" t="str">
        <f>Rangs!E91</f>
        <v/>
      </c>
      <c r="E92" s="207" t="str">
        <f>Rangs!F91</f>
        <v/>
      </c>
      <c r="F92" s="207" t="str">
        <f>Rangs!G91</f>
        <v/>
      </c>
      <c r="G92" s="207" t="str">
        <f>Rangs!H91</f>
        <v/>
      </c>
      <c r="H92" s="207" t="str">
        <f>Rangs!I91</f>
        <v/>
      </c>
      <c r="I92" s="207" t="str">
        <f>Rangs!J91</f>
        <v/>
      </c>
    </row>
    <row r="93" spans="1:16">
      <c r="A93" s="192" t="str">
        <f>Rangs!B92</f>
        <v/>
      </c>
      <c r="B93" s="192" t="str">
        <f>Rangs!C92</f>
        <v/>
      </c>
      <c r="C93" s="207" t="str">
        <f>Rangs!D92</f>
        <v/>
      </c>
      <c r="D93" s="207" t="str">
        <f>Rangs!E92</f>
        <v/>
      </c>
      <c r="E93" s="207" t="str">
        <f>Rangs!F92</f>
        <v/>
      </c>
      <c r="F93" s="207" t="str">
        <f>Rangs!G92</f>
        <v/>
      </c>
      <c r="G93" s="207" t="str">
        <f>Rangs!H92</f>
        <v/>
      </c>
      <c r="H93" s="207" t="str">
        <f>Rangs!I92</f>
        <v/>
      </c>
      <c r="I93" s="207" t="str">
        <f>Rangs!J92</f>
        <v/>
      </c>
    </row>
    <row r="94" spans="1:16">
      <c r="A94" s="192" t="str">
        <f>Rangs!B93</f>
        <v/>
      </c>
      <c r="B94" s="192" t="str">
        <f>Rangs!C93</f>
        <v/>
      </c>
      <c r="C94" s="207" t="str">
        <f>Rangs!D93</f>
        <v/>
      </c>
      <c r="D94" s="207" t="str">
        <f>Rangs!E93</f>
        <v/>
      </c>
      <c r="E94" s="207" t="str">
        <f>Rangs!F93</f>
        <v/>
      </c>
      <c r="F94" s="207" t="str">
        <f>Rangs!G93</f>
        <v/>
      </c>
      <c r="G94" s="207" t="str">
        <f>Rangs!H93</f>
        <v/>
      </c>
      <c r="H94" s="207" t="str">
        <f>Rangs!I93</f>
        <v/>
      </c>
      <c r="I94" s="207" t="str">
        <f>Rangs!J93</f>
        <v/>
      </c>
    </row>
    <row r="95" spans="1:16">
      <c r="A95" s="192" t="str">
        <f>Rangs!B94</f>
        <v/>
      </c>
      <c r="B95" s="192" t="str">
        <f>Rangs!C94</f>
        <v/>
      </c>
      <c r="C95" s="207" t="str">
        <f>Rangs!D94</f>
        <v/>
      </c>
      <c r="D95" s="207" t="str">
        <f>Rangs!E94</f>
        <v/>
      </c>
      <c r="E95" s="207" t="str">
        <f>Rangs!F94</f>
        <v/>
      </c>
      <c r="F95" s="207" t="str">
        <f>Rangs!G94</f>
        <v/>
      </c>
      <c r="G95" s="207" t="str">
        <f>Rangs!H94</f>
        <v/>
      </c>
      <c r="H95" s="207" t="str">
        <f>Rangs!I94</f>
        <v/>
      </c>
      <c r="I95" s="207" t="str">
        <f>Rangs!J94</f>
        <v/>
      </c>
    </row>
    <row r="96" spans="1:16">
      <c r="A96" s="192" t="str">
        <f>Rangs!B95</f>
        <v/>
      </c>
      <c r="B96" s="192" t="str">
        <f>Rangs!C95</f>
        <v/>
      </c>
      <c r="C96" s="207" t="str">
        <f>Rangs!D95</f>
        <v/>
      </c>
      <c r="D96" s="207" t="str">
        <f>Rangs!E95</f>
        <v/>
      </c>
      <c r="E96" s="207" t="str">
        <f>Rangs!F95</f>
        <v/>
      </c>
      <c r="F96" s="207" t="str">
        <f>Rangs!G95</f>
        <v/>
      </c>
      <c r="G96" s="207" t="str">
        <f>Rangs!H95</f>
        <v/>
      </c>
      <c r="H96" s="207" t="str">
        <f>Rangs!I95</f>
        <v/>
      </c>
      <c r="I96" s="207" t="str">
        <f>Rangs!J95</f>
        <v/>
      </c>
    </row>
    <row r="97" spans="1:9">
      <c r="A97" s="192" t="str">
        <f>Rangs!B96</f>
        <v/>
      </c>
      <c r="B97" s="192" t="str">
        <f>Rangs!C96</f>
        <v/>
      </c>
      <c r="C97" s="207" t="str">
        <f>Rangs!D96</f>
        <v/>
      </c>
      <c r="D97" s="207" t="str">
        <f>Rangs!E96</f>
        <v/>
      </c>
      <c r="E97" s="207" t="str">
        <f>Rangs!F96</f>
        <v/>
      </c>
      <c r="F97" s="207" t="str">
        <f>Rangs!G96</f>
        <v/>
      </c>
      <c r="G97" s="207" t="str">
        <f>Rangs!H96</f>
        <v/>
      </c>
      <c r="H97" s="207" t="str">
        <f>Rangs!I96</f>
        <v/>
      </c>
      <c r="I97" s="207" t="str">
        <f>Rangs!J96</f>
        <v/>
      </c>
    </row>
    <row r="98" spans="1:9">
      <c r="A98" s="192" t="str">
        <f>Rangs!B97</f>
        <v/>
      </c>
      <c r="B98" s="192" t="str">
        <f>Rangs!C97</f>
        <v/>
      </c>
      <c r="C98" s="207" t="str">
        <f>Rangs!D97</f>
        <v/>
      </c>
      <c r="D98" s="207" t="str">
        <f>Rangs!E97</f>
        <v/>
      </c>
      <c r="E98" s="207" t="str">
        <f>Rangs!F97</f>
        <v/>
      </c>
      <c r="F98" s="207" t="str">
        <f>Rangs!G97</f>
        <v/>
      </c>
      <c r="G98" s="207" t="str">
        <f>Rangs!H97</f>
        <v/>
      </c>
      <c r="H98" s="207" t="str">
        <f>Rangs!I97</f>
        <v/>
      </c>
      <c r="I98" s="207" t="str">
        <f>Rangs!J97</f>
        <v/>
      </c>
    </row>
    <row r="99" spans="1:9">
      <c r="A99" s="192" t="str">
        <f>Rangs!B98</f>
        <v/>
      </c>
      <c r="B99" s="192" t="str">
        <f>Rangs!C98</f>
        <v/>
      </c>
      <c r="C99" s="207" t="str">
        <f>Rangs!D98</f>
        <v/>
      </c>
      <c r="D99" s="207" t="str">
        <f>Rangs!E98</f>
        <v/>
      </c>
      <c r="E99" s="207" t="str">
        <f>Rangs!F98</f>
        <v/>
      </c>
      <c r="F99" s="207" t="str">
        <f>Rangs!G98</f>
        <v/>
      </c>
      <c r="G99" s="207" t="str">
        <f>Rangs!H98</f>
        <v/>
      </c>
      <c r="H99" s="207" t="str">
        <f>Rangs!I98</f>
        <v/>
      </c>
      <c r="I99" s="207" t="str">
        <f>Rangs!J98</f>
        <v/>
      </c>
    </row>
    <row r="100" spans="1:9">
      <c r="A100" s="192" t="str">
        <f>Rangs!B99</f>
        <v/>
      </c>
      <c r="B100" s="192" t="str">
        <f>Rangs!C99</f>
        <v/>
      </c>
      <c r="C100" s="207" t="str">
        <f>Rangs!D99</f>
        <v/>
      </c>
      <c r="D100" s="207" t="str">
        <f>Rangs!E99</f>
        <v/>
      </c>
      <c r="E100" s="207" t="str">
        <f>Rangs!F99</f>
        <v/>
      </c>
      <c r="F100" s="207" t="str">
        <f>Rangs!G99</f>
        <v/>
      </c>
      <c r="G100" s="207" t="str">
        <f>Rangs!H99</f>
        <v/>
      </c>
      <c r="H100" s="207" t="str">
        <f>Rangs!I99</f>
        <v/>
      </c>
      <c r="I100" s="207" t="str">
        <f>Rangs!J99</f>
        <v/>
      </c>
    </row>
    <row r="101" spans="1:9">
      <c r="A101" s="192" t="str">
        <f>Rangs!B100</f>
        <v/>
      </c>
      <c r="B101" s="192" t="str">
        <f>Rangs!C100</f>
        <v/>
      </c>
      <c r="C101" s="207" t="str">
        <f>Rangs!D100</f>
        <v/>
      </c>
      <c r="D101" s="207" t="str">
        <f>Rangs!E100</f>
        <v/>
      </c>
      <c r="E101" s="207" t="str">
        <f>Rangs!F100</f>
        <v/>
      </c>
      <c r="F101" s="207" t="str">
        <f>Rangs!G100</f>
        <v/>
      </c>
      <c r="G101" s="207" t="str">
        <f>Rangs!H100</f>
        <v/>
      </c>
      <c r="H101" s="207" t="str">
        <f>Rangs!I100</f>
        <v/>
      </c>
      <c r="I101" s="207" t="str">
        <f>Rangs!J100</f>
        <v/>
      </c>
    </row>
    <row r="102" spans="1:9">
      <c r="A102" s="192" t="str">
        <f>Rangs!B101</f>
        <v/>
      </c>
      <c r="B102" s="192" t="str">
        <f>Rangs!C101</f>
        <v/>
      </c>
      <c r="C102" s="207" t="str">
        <f>Rangs!D101</f>
        <v/>
      </c>
      <c r="D102" s="207" t="str">
        <f>Rangs!E101</f>
        <v/>
      </c>
      <c r="E102" s="207" t="str">
        <f>Rangs!F101</f>
        <v/>
      </c>
      <c r="F102" s="207" t="str">
        <f>Rangs!G101</f>
        <v/>
      </c>
      <c r="G102" s="207" t="str">
        <f>Rangs!H101</f>
        <v/>
      </c>
      <c r="H102" s="207" t="str">
        <f>Rangs!I101</f>
        <v/>
      </c>
      <c r="I102" s="207" t="str">
        <f>Rangs!J101</f>
        <v/>
      </c>
    </row>
    <row r="103" spans="1:9">
      <c r="A103" s="192" t="str">
        <f>Rangs!B102</f>
        <v/>
      </c>
      <c r="B103" s="192" t="str">
        <f>Rangs!C102</f>
        <v/>
      </c>
      <c r="C103" s="207" t="str">
        <f>Rangs!D102</f>
        <v/>
      </c>
      <c r="D103" s="207" t="str">
        <f>Rangs!E102</f>
        <v/>
      </c>
      <c r="E103" s="207" t="str">
        <f>Rangs!F102</f>
        <v/>
      </c>
      <c r="F103" s="207" t="str">
        <f>Rangs!G102</f>
        <v/>
      </c>
      <c r="G103" s="207" t="str">
        <f>Rangs!H102</f>
        <v/>
      </c>
      <c r="H103" s="207" t="str">
        <f>Rangs!I102</f>
        <v/>
      </c>
      <c r="I103" s="207" t="str">
        <f>Rangs!J102</f>
        <v/>
      </c>
    </row>
    <row r="104" spans="1:9">
      <c r="A104" s="192" t="str">
        <f>Rangs!B103</f>
        <v/>
      </c>
      <c r="B104" s="192" t="str">
        <f>Rangs!C103</f>
        <v/>
      </c>
      <c r="C104" s="207" t="str">
        <f>Rangs!D103</f>
        <v/>
      </c>
      <c r="D104" s="207" t="str">
        <f>Rangs!E103</f>
        <v/>
      </c>
      <c r="E104" s="207" t="str">
        <f>Rangs!F103</f>
        <v/>
      </c>
      <c r="F104" s="207" t="str">
        <f>Rangs!G103</f>
        <v/>
      </c>
      <c r="G104" s="207" t="str">
        <f>Rangs!H103</f>
        <v/>
      </c>
      <c r="H104" s="207" t="str">
        <f>Rangs!I103</f>
        <v/>
      </c>
      <c r="I104" s="207" t="str">
        <f>Rangs!J103</f>
        <v/>
      </c>
    </row>
    <row r="105" spans="1:9">
      <c r="A105" s="192" t="str">
        <f>Rangs!B104</f>
        <v/>
      </c>
      <c r="B105" s="192" t="str">
        <f>Rangs!C104</f>
        <v/>
      </c>
      <c r="C105" s="207" t="str">
        <f>Rangs!D104</f>
        <v/>
      </c>
      <c r="D105" s="207" t="str">
        <f>Rangs!E104</f>
        <v/>
      </c>
      <c r="E105" s="207" t="str">
        <f>Rangs!F104</f>
        <v/>
      </c>
      <c r="F105" s="207" t="str">
        <f>Rangs!G104</f>
        <v/>
      </c>
      <c r="G105" s="207" t="str">
        <f>Rangs!H104</f>
        <v/>
      </c>
      <c r="H105" s="207" t="str">
        <f>Rangs!I104</f>
        <v/>
      </c>
      <c r="I105" s="207" t="str">
        <f>Rangs!J104</f>
        <v/>
      </c>
    </row>
  </sheetData>
  <sheetProtection sheet="1" objects="1" scenarios="1" formatCells="0"/>
  <mergeCells count="12">
    <mergeCell ref="J79:K79"/>
    <mergeCell ref="L79:M79"/>
    <mergeCell ref="J33:K33"/>
    <mergeCell ref="L33:M33"/>
    <mergeCell ref="J71:P71"/>
    <mergeCell ref="K73:P73"/>
    <mergeCell ref="A1:P1"/>
    <mergeCell ref="A4:I4"/>
    <mergeCell ref="J25:P25"/>
    <mergeCell ref="K27:P27"/>
    <mergeCell ref="K74:L74"/>
    <mergeCell ref="M74:N74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105"/>
  <sheetViews>
    <sheetView workbookViewId="0">
      <selection sqref="A1:Q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9" width="3.5" style="97" customWidth="1"/>
    <col min="10" max="10" width="4.5" style="97" customWidth="1"/>
    <col min="11" max="11" width="11.59765625" style="97" customWidth="1"/>
    <col min="12" max="12" width="7" style="97" customWidth="1"/>
    <col min="13" max="13" width="7.09765625" style="97" customWidth="1"/>
    <col min="14" max="17" width="9" style="97" customWidth="1"/>
    <col min="18" max="16384" width="11.19921875" style="97"/>
  </cols>
  <sheetData>
    <row r="1" spans="1:17" ht="60.6" customHeight="1">
      <c r="A1" s="253" t="s">
        <v>382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</row>
    <row r="2" spans="1:17">
      <c r="N2" s="107" t="s">
        <v>83</v>
      </c>
      <c r="O2" s="108" t="s">
        <v>139</v>
      </c>
    </row>
    <row r="3" spans="1:17">
      <c r="K3" s="219" t="s">
        <v>113</v>
      </c>
      <c r="L3" s="220">
        <f>COUNT(A6:A105)</f>
        <v>0</v>
      </c>
      <c r="O3" s="108" t="s">
        <v>140</v>
      </c>
    </row>
    <row r="4" spans="1:17">
      <c r="A4" s="279" t="s">
        <v>100</v>
      </c>
      <c r="B4" s="280"/>
      <c r="C4" s="280"/>
      <c r="D4" s="280"/>
      <c r="E4" s="280"/>
      <c r="F4" s="280"/>
      <c r="G4" s="280"/>
      <c r="H4" s="280"/>
      <c r="I4" s="280"/>
      <c r="J4" s="281"/>
      <c r="K4" s="208" t="s">
        <v>84</v>
      </c>
      <c r="L4" s="209">
        <f>COUNT(A6:A105)</f>
        <v>0</v>
      </c>
    </row>
    <row r="5" spans="1:17" ht="16.2" thickBot="1">
      <c r="A5" s="216" t="s">
        <v>141</v>
      </c>
      <c r="B5" s="217" t="s">
        <v>142</v>
      </c>
      <c r="C5" s="218" t="s">
        <v>143</v>
      </c>
      <c r="D5" s="218" t="s">
        <v>144</v>
      </c>
      <c r="E5" s="218" t="s">
        <v>145</v>
      </c>
      <c r="F5" s="218" t="s">
        <v>146</v>
      </c>
      <c r="G5" s="218" t="s">
        <v>147</v>
      </c>
      <c r="H5" s="218" t="s">
        <v>148</v>
      </c>
      <c r="I5" s="218" t="s">
        <v>149</v>
      </c>
      <c r="J5" s="218" t="s">
        <v>150</v>
      </c>
      <c r="K5" s="213" t="s">
        <v>85</v>
      </c>
      <c r="L5" s="214">
        <f>SUM(A6:A105)</f>
        <v>0</v>
      </c>
    </row>
    <row r="6" spans="1:17">
      <c r="A6" s="192" t="str">
        <f>Rangs!B5</f>
        <v/>
      </c>
      <c r="B6" s="192" t="str">
        <f>Rangs!C5</f>
        <v/>
      </c>
      <c r="C6" s="207" t="str">
        <f>Rangs!D5</f>
        <v/>
      </c>
      <c r="D6" s="207" t="str">
        <f>Rangs!E5</f>
        <v/>
      </c>
      <c r="E6" s="207" t="str">
        <f>Rangs!F5</f>
        <v/>
      </c>
      <c r="F6" s="207" t="str">
        <f>Rangs!G5</f>
        <v/>
      </c>
      <c r="G6" s="207" t="str">
        <f>Rangs!H5</f>
        <v/>
      </c>
      <c r="H6" s="207" t="str">
        <f>Rangs!I5</f>
        <v/>
      </c>
      <c r="I6" s="207" t="str">
        <f>Rangs!J5</f>
        <v/>
      </c>
      <c r="J6" s="207" t="str">
        <f>Rangs!K5</f>
        <v/>
      </c>
      <c r="K6" s="208" t="s">
        <v>86</v>
      </c>
      <c r="L6" s="209">
        <f>COUNT(B6:B105)</f>
        <v>0</v>
      </c>
      <c r="N6" s="112"/>
    </row>
    <row r="7" spans="1:17">
      <c r="A7" s="192" t="str">
        <f>Rangs!B6</f>
        <v/>
      </c>
      <c r="B7" s="192" t="str">
        <f>Rangs!C6</f>
        <v/>
      </c>
      <c r="C7" s="207" t="str">
        <f>Rangs!D6</f>
        <v/>
      </c>
      <c r="D7" s="207" t="str">
        <f>Rangs!E6</f>
        <v/>
      </c>
      <c r="E7" s="207" t="str">
        <f>Rangs!F6</f>
        <v/>
      </c>
      <c r="F7" s="207" t="str">
        <f>Rangs!G6</f>
        <v/>
      </c>
      <c r="G7" s="207" t="str">
        <f>Rangs!H6</f>
        <v/>
      </c>
      <c r="H7" s="207" t="str">
        <f>Rangs!I6</f>
        <v/>
      </c>
      <c r="I7" s="207" t="str">
        <f>Rangs!J6</f>
        <v/>
      </c>
      <c r="J7" s="207" t="str">
        <f>Rangs!K6</f>
        <v/>
      </c>
      <c r="K7" s="213" t="s">
        <v>87</v>
      </c>
      <c r="L7" s="214">
        <f>SUM(B6:B105)</f>
        <v>0</v>
      </c>
    </row>
    <row r="8" spans="1:17">
      <c r="A8" s="192" t="str">
        <f>Rangs!B7</f>
        <v/>
      </c>
      <c r="B8" s="192" t="str">
        <f>Rangs!C7</f>
        <v/>
      </c>
      <c r="C8" s="207" t="str">
        <f>Rangs!D7</f>
        <v/>
      </c>
      <c r="D8" s="207" t="str">
        <f>Rangs!E7</f>
        <v/>
      </c>
      <c r="E8" s="207" t="str">
        <f>Rangs!F7</f>
        <v/>
      </c>
      <c r="F8" s="207" t="str">
        <f>Rangs!G7</f>
        <v/>
      </c>
      <c r="G8" s="207" t="str">
        <f>Rangs!H7</f>
        <v/>
      </c>
      <c r="H8" s="207" t="str">
        <f>Rangs!I7</f>
        <v/>
      </c>
      <c r="I8" s="207" t="str">
        <f>Rangs!J7</f>
        <v/>
      </c>
      <c r="J8" s="207" t="str">
        <f>Rangs!K7</f>
        <v/>
      </c>
      <c r="K8" s="208" t="s">
        <v>88</v>
      </c>
      <c r="L8" s="209">
        <f>COUNT(C6:C105)</f>
        <v>0</v>
      </c>
      <c r="N8" s="112"/>
    </row>
    <row r="9" spans="1:17">
      <c r="A9" s="192" t="str">
        <f>Rangs!B8</f>
        <v/>
      </c>
      <c r="B9" s="192" t="str">
        <f>Rangs!C8</f>
        <v/>
      </c>
      <c r="C9" s="207" t="str">
        <f>Rangs!D8</f>
        <v/>
      </c>
      <c r="D9" s="207" t="str">
        <f>Rangs!E8</f>
        <v/>
      </c>
      <c r="E9" s="207" t="str">
        <f>Rangs!F8</f>
        <v/>
      </c>
      <c r="F9" s="207" t="str">
        <f>Rangs!G8</f>
        <v/>
      </c>
      <c r="G9" s="207" t="str">
        <f>Rangs!H8</f>
        <v/>
      </c>
      <c r="H9" s="207" t="str">
        <f>Rangs!I8</f>
        <v/>
      </c>
      <c r="I9" s="207" t="str">
        <f>Rangs!J8</f>
        <v/>
      </c>
      <c r="J9" s="207" t="str">
        <f>Rangs!K8</f>
        <v/>
      </c>
      <c r="K9" s="213" t="s">
        <v>89</v>
      </c>
      <c r="L9" s="214">
        <f>SUM(C6:C105)</f>
        <v>0</v>
      </c>
    </row>
    <row r="10" spans="1:17">
      <c r="A10" s="192" t="str">
        <f>Rangs!B9</f>
        <v/>
      </c>
      <c r="B10" s="192" t="str">
        <f>Rangs!C9</f>
        <v/>
      </c>
      <c r="C10" s="207" t="str">
        <f>Rangs!D9</f>
        <v/>
      </c>
      <c r="D10" s="207" t="str">
        <f>Rangs!E9</f>
        <v/>
      </c>
      <c r="E10" s="207" t="str">
        <f>Rangs!F9</f>
        <v/>
      </c>
      <c r="F10" s="207" t="str">
        <f>Rangs!G9</f>
        <v/>
      </c>
      <c r="G10" s="207" t="str">
        <f>Rangs!H9</f>
        <v/>
      </c>
      <c r="H10" s="207" t="str">
        <f>Rangs!I9</f>
        <v/>
      </c>
      <c r="I10" s="207" t="str">
        <f>Rangs!J9</f>
        <v/>
      </c>
      <c r="J10" s="207" t="str">
        <f>Rangs!K9</f>
        <v/>
      </c>
      <c r="K10" s="208" t="s">
        <v>101</v>
      </c>
      <c r="L10" s="209">
        <f>COUNT(D6:D105)</f>
        <v>0</v>
      </c>
    </row>
    <row r="11" spans="1:17">
      <c r="A11" s="192" t="str">
        <f>Rangs!B10</f>
        <v/>
      </c>
      <c r="B11" s="192" t="str">
        <f>Rangs!C10</f>
        <v/>
      </c>
      <c r="C11" s="207" t="str">
        <f>Rangs!D10</f>
        <v/>
      </c>
      <c r="D11" s="207" t="str">
        <f>Rangs!E10</f>
        <v/>
      </c>
      <c r="E11" s="207" t="str">
        <f>Rangs!F10</f>
        <v/>
      </c>
      <c r="F11" s="207" t="str">
        <f>Rangs!G10</f>
        <v/>
      </c>
      <c r="G11" s="207" t="str">
        <f>Rangs!H10</f>
        <v/>
      </c>
      <c r="H11" s="207" t="str">
        <f>Rangs!I10</f>
        <v/>
      </c>
      <c r="I11" s="207" t="str">
        <f>Rangs!J10</f>
        <v/>
      </c>
      <c r="J11" s="207" t="str">
        <f>Rangs!K10</f>
        <v/>
      </c>
      <c r="K11" s="213" t="s">
        <v>102</v>
      </c>
      <c r="L11" s="214">
        <f>SUM(D6:D105)</f>
        <v>0</v>
      </c>
    </row>
    <row r="12" spans="1:17">
      <c r="A12" s="192" t="str">
        <f>Rangs!B11</f>
        <v/>
      </c>
      <c r="B12" s="192" t="str">
        <f>Rangs!C11</f>
        <v/>
      </c>
      <c r="C12" s="207" t="str">
        <f>Rangs!D11</f>
        <v/>
      </c>
      <c r="D12" s="207" t="str">
        <f>Rangs!E11</f>
        <v/>
      </c>
      <c r="E12" s="207" t="str">
        <f>Rangs!F11</f>
        <v/>
      </c>
      <c r="F12" s="207" t="str">
        <f>Rangs!G11</f>
        <v/>
      </c>
      <c r="G12" s="207" t="str">
        <f>Rangs!H11</f>
        <v/>
      </c>
      <c r="H12" s="207" t="str">
        <f>Rangs!I11</f>
        <v/>
      </c>
      <c r="I12" s="207" t="str">
        <f>Rangs!J11</f>
        <v/>
      </c>
      <c r="J12" s="207" t="str">
        <f>Rangs!K11</f>
        <v/>
      </c>
      <c r="K12" s="208" t="s">
        <v>104</v>
      </c>
      <c r="L12" s="209">
        <f>COUNT(E6:E105)</f>
        <v>0</v>
      </c>
    </row>
    <row r="13" spans="1:17">
      <c r="A13" s="192" t="str">
        <f>Rangs!B12</f>
        <v/>
      </c>
      <c r="B13" s="192" t="str">
        <f>Rangs!C12</f>
        <v/>
      </c>
      <c r="C13" s="207" t="str">
        <f>Rangs!D12</f>
        <v/>
      </c>
      <c r="D13" s="207" t="str">
        <f>Rangs!E12</f>
        <v/>
      </c>
      <c r="E13" s="207" t="str">
        <f>Rangs!F12</f>
        <v/>
      </c>
      <c r="F13" s="207" t="str">
        <f>Rangs!G12</f>
        <v/>
      </c>
      <c r="G13" s="207" t="str">
        <f>Rangs!H12</f>
        <v/>
      </c>
      <c r="H13" s="207" t="str">
        <f>Rangs!I12</f>
        <v/>
      </c>
      <c r="I13" s="207" t="str">
        <f>Rangs!J12</f>
        <v/>
      </c>
      <c r="J13" s="207" t="str">
        <f>Rangs!K12</f>
        <v/>
      </c>
      <c r="K13" s="213" t="s">
        <v>105</v>
      </c>
      <c r="L13" s="214">
        <f>SUM(E6:E105)</f>
        <v>0</v>
      </c>
    </row>
    <row r="14" spans="1:17">
      <c r="A14" s="192" t="str">
        <f>Rangs!B13</f>
        <v/>
      </c>
      <c r="B14" s="192" t="str">
        <f>Rangs!C13</f>
        <v/>
      </c>
      <c r="C14" s="207" t="str">
        <f>Rangs!D13</f>
        <v/>
      </c>
      <c r="D14" s="207" t="str">
        <f>Rangs!E13</f>
        <v/>
      </c>
      <c r="E14" s="207" t="str">
        <f>Rangs!F13</f>
        <v/>
      </c>
      <c r="F14" s="207" t="str">
        <f>Rangs!G13</f>
        <v/>
      </c>
      <c r="G14" s="207" t="str">
        <f>Rangs!H13</f>
        <v/>
      </c>
      <c r="H14" s="207" t="str">
        <f>Rangs!I13</f>
        <v/>
      </c>
      <c r="I14" s="207" t="str">
        <f>Rangs!J13</f>
        <v/>
      </c>
      <c r="J14" s="207" t="str">
        <f>Rangs!K13</f>
        <v/>
      </c>
      <c r="K14" s="208" t="s">
        <v>106</v>
      </c>
      <c r="L14" s="209">
        <f>COUNT(F6:F105)</f>
        <v>0</v>
      </c>
    </row>
    <row r="15" spans="1:17">
      <c r="A15" s="192" t="str">
        <f>Rangs!B14</f>
        <v/>
      </c>
      <c r="B15" s="192" t="str">
        <f>Rangs!C14</f>
        <v/>
      </c>
      <c r="C15" s="207" t="str">
        <f>Rangs!D14</f>
        <v/>
      </c>
      <c r="D15" s="207" t="str">
        <f>Rangs!E14</f>
        <v/>
      </c>
      <c r="E15" s="207" t="str">
        <f>Rangs!F14</f>
        <v/>
      </c>
      <c r="F15" s="207" t="str">
        <f>Rangs!G14</f>
        <v/>
      </c>
      <c r="G15" s="207" t="str">
        <f>Rangs!H14</f>
        <v/>
      </c>
      <c r="H15" s="207" t="str">
        <f>Rangs!I14</f>
        <v/>
      </c>
      <c r="I15" s="207" t="str">
        <f>Rangs!J14</f>
        <v/>
      </c>
      <c r="J15" s="207" t="str">
        <f>Rangs!K14</f>
        <v/>
      </c>
      <c r="K15" s="213" t="s">
        <v>107</v>
      </c>
      <c r="L15" s="214">
        <f>SUM(F6:F105)</f>
        <v>0</v>
      </c>
    </row>
    <row r="16" spans="1:17">
      <c r="A16" s="192" t="str">
        <f>Rangs!B15</f>
        <v/>
      </c>
      <c r="B16" s="192" t="str">
        <f>Rangs!C15</f>
        <v/>
      </c>
      <c r="C16" s="207" t="str">
        <f>Rangs!D15</f>
        <v/>
      </c>
      <c r="D16" s="207" t="str">
        <f>Rangs!E15</f>
        <v/>
      </c>
      <c r="E16" s="207" t="str">
        <f>Rangs!F15</f>
        <v/>
      </c>
      <c r="F16" s="207" t="str">
        <f>Rangs!G15</f>
        <v/>
      </c>
      <c r="G16" s="207" t="str">
        <f>Rangs!H15</f>
        <v/>
      </c>
      <c r="H16" s="207" t="str">
        <f>Rangs!I15</f>
        <v/>
      </c>
      <c r="I16" s="207" t="str">
        <f>Rangs!J15</f>
        <v/>
      </c>
      <c r="J16" s="207" t="str">
        <f>Rangs!K15</f>
        <v/>
      </c>
      <c r="K16" s="208" t="s">
        <v>108</v>
      </c>
      <c r="L16" s="209">
        <f>COUNT(G6:G105)</f>
        <v>0</v>
      </c>
    </row>
    <row r="17" spans="1:17">
      <c r="A17" s="192" t="str">
        <f>Rangs!B16</f>
        <v/>
      </c>
      <c r="B17" s="192" t="str">
        <f>Rangs!C16</f>
        <v/>
      </c>
      <c r="C17" s="207" t="str">
        <f>Rangs!D16</f>
        <v/>
      </c>
      <c r="D17" s="207" t="str">
        <f>Rangs!E16</f>
        <v/>
      </c>
      <c r="E17" s="207" t="str">
        <f>Rangs!F16</f>
        <v/>
      </c>
      <c r="F17" s="207" t="str">
        <f>Rangs!G16</f>
        <v/>
      </c>
      <c r="G17" s="207" t="str">
        <f>Rangs!H16</f>
        <v/>
      </c>
      <c r="H17" s="207" t="str">
        <f>Rangs!I16</f>
        <v/>
      </c>
      <c r="I17" s="207" t="str">
        <f>Rangs!J16</f>
        <v/>
      </c>
      <c r="J17" s="207" t="str">
        <f>Rangs!K16</f>
        <v/>
      </c>
      <c r="K17" s="213" t="s">
        <v>109</v>
      </c>
      <c r="L17" s="214">
        <f>SUM(G6:G105)</f>
        <v>0</v>
      </c>
    </row>
    <row r="18" spans="1:17">
      <c r="A18" s="192" t="str">
        <f>Rangs!B17</f>
        <v/>
      </c>
      <c r="B18" s="192" t="str">
        <f>Rangs!C17</f>
        <v/>
      </c>
      <c r="C18" s="207" t="str">
        <f>Rangs!D17</f>
        <v/>
      </c>
      <c r="D18" s="207" t="str">
        <f>Rangs!E17</f>
        <v/>
      </c>
      <c r="E18" s="207" t="str">
        <f>Rangs!F17</f>
        <v/>
      </c>
      <c r="F18" s="207" t="str">
        <f>Rangs!G17</f>
        <v/>
      </c>
      <c r="G18" s="207" t="str">
        <f>Rangs!H17</f>
        <v/>
      </c>
      <c r="H18" s="207" t="str">
        <f>Rangs!I17</f>
        <v/>
      </c>
      <c r="I18" s="207" t="str">
        <f>Rangs!J17</f>
        <v/>
      </c>
      <c r="J18" s="207" t="str">
        <f>Rangs!K17</f>
        <v/>
      </c>
      <c r="K18" s="208" t="s">
        <v>110</v>
      </c>
      <c r="L18" s="209">
        <f>COUNT(H6:H105)</f>
        <v>0</v>
      </c>
    </row>
    <row r="19" spans="1:17">
      <c r="A19" s="192" t="str">
        <f>Rangs!B18</f>
        <v/>
      </c>
      <c r="B19" s="192" t="str">
        <f>Rangs!C18</f>
        <v/>
      </c>
      <c r="C19" s="207" t="str">
        <f>Rangs!D18</f>
        <v/>
      </c>
      <c r="D19" s="207" t="str">
        <f>Rangs!E18</f>
        <v/>
      </c>
      <c r="E19" s="207" t="str">
        <f>Rangs!F18</f>
        <v/>
      </c>
      <c r="F19" s="207" t="str">
        <f>Rangs!G18</f>
        <v/>
      </c>
      <c r="G19" s="207" t="str">
        <f>Rangs!H18</f>
        <v/>
      </c>
      <c r="H19" s="207" t="str">
        <f>Rangs!I18</f>
        <v/>
      </c>
      <c r="I19" s="207" t="str">
        <f>Rangs!J18</f>
        <v/>
      </c>
      <c r="J19" s="207" t="str">
        <f>Rangs!K18</f>
        <v/>
      </c>
      <c r="K19" s="213" t="s">
        <v>111</v>
      </c>
      <c r="L19" s="214">
        <f>SUM(H6:H105)</f>
        <v>0</v>
      </c>
    </row>
    <row r="20" spans="1:17">
      <c r="A20" s="192" t="str">
        <f>Rangs!B19</f>
        <v/>
      </c>
      <c r="B20" s="192" t="str">
        <f>Rangs!C19</f>
        <v/>
      </c>
      <c r="C20" s="207" t="str">
        <f>Rangs!D19</f>
        <v/>
      </c>
      <c r="D20" s="207" t="str">
        <f>Rangs!E19</f>
        <v/>
      </c>
      <c r="E20" s="207" t="str">
        <f>Rangs!F19</f>
        <v/>
      </c>
      <c r="F20" s="207" t="str">
        <f>Rangs!G19</f>
        <v/>
      </c>
      <c r="G20" s="207" t="str">
        <f>Rangs!H19</f>
        <v/>
      </c>
      <c r="H20" s="207" t="str">
        <f>Rangs!I19</f>
        <v/>
      </c>
      <c r="I20" s="207" t="str">
        <f>Rangs!J19</f>
        <v/>
      </c>
      <c r="J20" s="207" t="str">
        <f>Rangs!K19</f>
        <v/>
      </c>
      <c r="K20" s="208" t="s">
        <v>119</v>
      </c>
      <c r="L20" s="209">
        <f>COUNT(I6:I105)</f>
        <v>0</v>
      </c>
    </row>
    <row r="21" spans="1:17">
      <c r="A21" s="192" t="str">
        <f>Rangs!B20</f>
        <v/>
      </c>
      <c r="B21" s="192" t="str">
        <f>Rangs!C20</f>
        <v/>
      </c>
      <c r="C21" s="207" t="str">
        <f>Rangs!D20</f>
        <v/>
      </c>
      <c r="D21" s="207" t="str">
        <f>Rangs!E20</f>
        <v/>
      </c>
      <c r="E21" s="207" t="str">
        <f>Rangs!F20</f>
        <v/>
      </c>
      <c r="F21" s="207" t="str">
        <f>Rangs!G20</f>
        <v/>
      </c>
      <c r="G21" s="207" t="str">
        <f>Rangs!H20</f>
        <v/>
      </c>
      <c r="H21" s="207" t="str">
        <f>Rangs!I20</f>
        <v/>
      </c>
      <c r="I21" s="207" t="str">
        <f>Rangs!J20</f>
        <v/>
      </c>
      <c r="J21" s="207" t="str">
        <f>Rangs!K20</f>
        <v/>
      </c>
      <c r="K21" s="213" t="s">
        <v>120</v>
      </c>
      <c r="L21" s="214">
        <f>SUM(I6:I105)</f>
        <v>0</v>
      </c>
    </row>
    <row r="22" spans="1:17">
      <c r="A22" s="192" t="str">
        <f>Rangs!B21</f>
        <v/>
      </c>
      <c r="B22" s="192" t="str">
        <f>Rangs!C21</f>
        <v/>
      </c>
      <c r="C22" s="207" t="str">
        <f>Rangs!D21</f>
        <v/>
      </c>
      <c r="D22" s="207" t="str">
        <f>Rangs!E21</f>
        <v/>
      </c>
      <c r="E22" s="207" t="str">
        <f>Rangs!F21</f>
        <v/>
      </c>
      <c r="F22" s="207" t="str">
        <f>Rangs!G21</f>
        <v/>
      </c>
      <c r="G22" s="207" t="str">
        <f>Rangs!H21</f>
        <v/>
      </c>
      <c r="H22" s="207" t="str">
        <f>Rangs!I21</f>
        <v/>
      </c>
      <c r="I22" s="207" t="str">
        <f>Rangs!J21</f>
        <v/>
      </c>
      <c r="J22" s="207" t="str">
        <f>Rangs!K21</f>
        <v/>
      </c>
      <c r="K22" s="208" t="s">
        <v>121</v>
      </c>
      <c r="L22" s="209">
        <f>COUNT(J6:J105)</f>
        <v>0</v>
      </c>
      <c r="N22" s="113" t="str">
        <f>IF(COUNT(données!B7:P7)=10," ","ATTENTION,vous n'êtes pas dans la bonne feuille")</f>
        <v>ATTENTION,vous n'êtes pas dans la bonne feuille</v>
      </c>
    </row>
    <row r="23" spans="1:17">
      <c r="A23" s="192" t="str">
        <f>Rangs!B22</f>
        <v/>
      </c>
      <c r="B23" s="192" t="str">
        <f>Rangs!C22</f>
        <v/>
      </c>
      <c r="C23" s="207" t="str">
        <f>Rangs!D22</f>
        <v/>
      </c>
      <c r="D23" s="207" t="str">
        <f>Rangs!E22</f>
        <v/>
      </c>
      <c r="E23" s="207" t="str">
        <f>Rangs!F22</f>
        <v/>
      </c>
      <c r="F23" s="207" t="str">
        <f>Rangs!G22</f>
        <v/>
      </c>
      <c r="G23" s="207" t="str">
        <f>Rangs!H22</f>
        <v/>
      </c>
      <c r="H23" s="207" t="str">
        <f>Rangs!I22</f>
        <v/>
      </c>
      <c r="I23" s="207" t="str">
        <f>Rangs!J22</f>
        <v/>
      </c>
      <c r="J23" s="207" t="str">
        <f>Rangs!K22</f>
        <v/>
      </c>
      <c r="K23" s="213" t="s">
        <v>120</v>
      </c>
      <c r="L23" s="214">
        <f>SUM(J6:J105)</f>
        <v>0</v>
      </c>
    </row>
    <row r="24" spans="1:17" ht="16.2" thickBot="1">
      <c r="A24" s="192" t="str">
        <f>Rangs!B23</f>
        <v/>
      </c>
      <c r="B24" s="192" t="str">
        <f>Rangs!C23</f>
        <v/>
      </c>
      <c r="C24" s="207" t="str">
        <f>Rangs!D23</f>
        <v/>
      </c>
      <c r="D24" s="207" t="str">
        <f>Rangs!E23</f>
        <v/>
      </c>
      <c r="E24" s="207" t="str">
        <f>Rangs!F23</f>
        <v/>
      </c>
      <c r="F24" s="207" t="str">
        <f>Rangs!G23</f>
        <v/>
      </c>
      <c r="G24" s="207" t="str">
        <f>Rangs!H23</f>
        <v/>
      </c>
      <c r="H24" s="207" t="str">
        <f>Rangs!I23</f>
        <v/>
      </c>
      <c r="I24" s="207" t="str">
        <f>Rangs!J23</f>
        <v/>
      </c>
      <c r="J24" s="207" t="str">
        <f>Rangs!K23</f>
        <v/>
      </c>
      <c r="K24" s="114"/>
      <c r="L24" s="115"/>
      <c r="M24" s="115"/>
      <c r="N24" s="115"/>
      <c r="O24" s="115"/>
      <c r="P24" s="115"/>
      <c r="Q24" s="115"/>
    </row>
    <row r="25" spans="1:17" ht="52.5" customHeight="1">
      <c r="A25" s="192" t="str">
        <f>Rangs!B24</f>
        <v/>
      </c>
      <c r="B25" s="192" t="str">
        <f>Rangs!C24</f>
        <v/>
      </c>
      <c r="C25" s="207" t="str">
        <f>Rangs!D24</f>
        <v/>
      </c>
      <c r="D25" s="207" t="str">
        <f>Rangs!E24</f>
        <v/>
      </c>
      <c r="E25" s="207" t="str">
        <f>Rangs!F24</f>
        <v/>
      </c>
      <c r="F25" s="207" t="str">
        <f>Rangs!G24</f>
        <v/>
      </c>
      <c r="G25" s="207" t="str">
        <f>Rangs!H24</f>
        <v/>
      </c>
      <c r="H25" s="207" t="str">
        <f>Rangs!I24</f>
        <v/>
      </c>
      <c r="I25" s="207" t="str">
        <f>Rangs!J24</f>
        <v/>
      </c>
      <c r="J25" s="215" t="str">
        <f>Rangs!K24</f>
        <v/>
      </c>
      <c r="K25" s="257" t="s">
        <v>383</v>
      </c>
      <c r="L25" s="268"/>
      <c r="M25" s="268"/>
      <c r="N25" s="268"/>
      <c r="O25" s="268"/>
      <c r="P25" s="268"/>
      <c r="Q25" s="269"/>
    </row>
    <row r="26" spans="1:17">
      <c r="A26" s="192" t="str">
        <f>Rangs!B25</f>
        <v/>
      </c>
      <c r="B26" s="192" t="str">
        <f>Rangs!C25</f>
        <v/>
      </c>
      <c r="C26" s="207" t="str">
        <f>Rangs!D25</f>
        <v/>
      </c>
      <c r="D26" s="207" t="str">
        <f>Rangs!E25</f>
        <v/>
      </c>
      <c r="E26" s="207" t="str">
        <f>Rangs!F25</f>
        <v/>
      </c>
      <c r="F26" s="207" t="str">
        <f>Rangs!G25</f>
        <v/>
      </c>
      <c r="G26" s="207" t="str">
        <f>Rangs!H25</f>
        <v/>
      </c>
      <c r="H26" s="207" t="str">
        <f>Rangs!I25</f>
        <v/>
      </c>
      <c r="I26" s="207" t="str">
        <f>Rangs!J25</f>
        <v/>
      </c>
      <c r="J26" s="215" t="str">
        <f>Rangs!K25</f>
        <v/>
      </c>
      <c r="K26" s="143"/>
      <c r="L26" s="122"/>
      <c r="M26" s="122"/>
      <c r="N26" s="122"/>
      <c r="O26" s="122"/>
      <c r="P26" s="122"/>
      <c r="Q26" s="144"/>
    </row>
    <row r="27" spans="1:17">
      <c r="A27" s="192" t="str">
        <f>Rangs!B26</f>
        <v/>
      </c>
      <c r="B27" s="192" t="str">
        <f>Rangs!C26</f>
        <v/>
      </c>
      <c r="C27" s="207" t="str">
        <f>Rangs!D26</f>
        <v/>
      </c>
      <c r="D27" s="207" t="str">
        <f>Rangs!E26</f>
        <v/>
      </c>
      <c r="E27" s="207" t="str">
        <f>Rangs!F26</f>
        <v/>
      </c>
      <c r="F27" s="207" t="str">
        <f>Rangs!G26</f>
        <v/>
      </c>
      <c r="G27" s="207" t="str">
        <f>Rangs!H26</f>
        <v/>
      </c>
      <c r="H27" s="207" t="str">
        <f>Rangs!I26</f>
        <v/>
      </c>
      <c r="I27" s="207" t="str">
        <f>Rangs!J26</f>
        <v/>
      </c>
      <c r="J27" s="215" t="str">
        <f>Rangs!K26</f>
        <v/>
      </c>
      <c r="K27" s="143"/>
      <c r="L27" s="275" t="s">
        <v>77</v>
      </c>
      <c r="M27" s="277"/>
      <c r="N27" s="277"/>
      <c r="O27" s="277"/>
      <c r="P27" s="277"/>
      <c r="Q27" s="278"/>
    </row>
    <row r="28" spans="1:17">
      <c r="A28" s="192" t="str">
        <f>Rangs!B27</f>
        <v/>
      </c>
      <c r="B28" s="192" t="str">
        <f>Rangs!C27</f>
        <v/>
      </c>
      <c r="C28" s="207" t="str">
        <f>Rangs!D27</f>
        <v/>
      </c>
      <c r="D28" s="207" t="str">
        <f>Rangs!E27</f>
        <v/>
      </c>
      <c r="E28" s="207" t="str">
        <f>Rangs!F27</f>
        <v/>
      </c>
      <c r="F28" s="207" t="str">
        <f>Rangs!G27</f>
        <v/>
      </c>
      <c r="G28" s="207" t="str">
        <f>Rangs!H27</f>
        <v/>
      </c>
      <c r="H28" s="207" t="str">
        <f>Rangs!I27</f>
        <v/>
      </c>
      <c r="I28" s="207" t="str">
        <f>Rangs!J27</f>
        <v/>
      </c>
      <c r="J28" s="215" t="str">
        <f>Rangs!K27</f>
        <v/>
      </c>
      <c r="K28" s="145" t="s">
        <v>78</v>
      </c>
      <c r="L28" s="116">
        <v>0.3</v>
      </c>
      <c r="M28" s="116">
        <v>0.25</v>
      </c>
      <c r="N28" s="116">
        <v>0.2</v>
      </c>
      <c r="O28" s="116">
        <v>0.15</v>
      </c>
      <c r="P28" s="116">
        <v>0.1</v>
      </c>
      <c r="Q28" s="146">
        <v>0.05</v>
      </c>
    </row>
    <row r="29" spans="1:17">
      <c r="A29" s="192" t="str">
        <f>Rangs!B28</f>
        <v/>
      </c>
      <c r="B29" s="192" t="str">
        <f>Rangs!C28</f>
        <v/>
      </c>
      <c r="C29" s="207" t="str">
        <f>Rangs!D28</f>
        <v/>
      </c>
      <c r="D29" s="207" t="str">
        <f>Rangs!E28</f>
        <v/>
      </c>
      <c r="E29" s="207" t="str">
        <f>Rangs!F28</f>
        <v/>
      </c>
      <c r="F29" s="207" t="str">
        <f>Rangs!G28</f>
        <v/>
      </c>
      <c r="G29" s="207" t="str">
        <f>Rangs!H28</f>
        <v/>
      </c>
      <c r="H29" s="207" t="str">
        <f>Rangs!I28</f>
        <v/>
      </c>
      <c r="I29" s="207" t="str">
        <f>Rangs!J28</f>
        <v/>
      </c>
      <c r="J29" s="215" t="str">
        <f>Rangs!K28</f>
        <v/>
      </c>
      <c r="K29" s="145" t="s">
        <v>80</v>
      </c>
      <c r="L29" s="116">
        <v>0.15</v>
      </c>
      <c r="M29" s="116">
        <v>0.125</v>
      </c>
      <c r="N29" s="116">
        <v>0.1</v>
      </c>
      <c r="O29" s="116">
        <v>7.4999999999999997E-2</v>
      </c>
      <c r="P29" s="116">
        <v>0.05</v>
      </c>
      <c r="Q29" s="146">
        <v>2.5000000000000001E-2</v>
      </c>
    </row>
    <row r="30" spans="1:17" ht="16.2" thickBot="1">
      <c r="A30" s="192" t="str">
        <f>Rangs!B29</f>
        <v/>
      </c>
      <c r="B30" s="192" t="str">
        <f>Rangs!C29</f>
        <v/>
      </c>
      <c r="C30" s="207" t="str">
        <f>Rangs!D29</f>
        <v/>
      </c>
      <c r="D30" s="207" t="str">
        <f>Rangs!E29</f>
        <v/>
      </c>
      <c r="E30" s="207" t="str">
        <f>Rangs!F29</f>
        <v/>
      </c>
      <c r="F30" s="207" t="str">
        <f>Rangs!G29</f>
        <v/>
      </c>
      <c r="G30" s="207" t="str">
        <f>Rangs!H29</f>
        <v/>
      </c>
      <c r="H30" s="207" t="str">
        <f>Rangs!I29</f>
        <v/>
      </c>
      <c r="I30" s="207" t="str">
        <f>Rangs!J29</f>
        <v/>
      </c>
      <c r="J30" s="215" t="str">
        <f>Rangs!K29</f>
        <v/>
      </c>
      <c r="K30" s="147" t="s">
        <v>90</v>
      </c>
      <c r="L30" s="117">
        <v>3</v>
      </c>
      <c r="M30" s="118">
        <v>4</v>
      </c>
      <c r="N30" s="118">
        <v>5</v>
      </c>
      <c r="O30" s="118">
        <v>6</v>
      </c>
      <c r="P30" s="118">
        <v>7</v>
      </c>
      <c r="Q30" s="148">
        <v>8</v>
      </c>
    </row>
    <row r="31" spans="1:17" ht="16.2" thickBot="1">
      <c r="A31" s="192" t="str">
        <f>Rangs!B30</f>
        <v/>
      </c>
      <c r="B31" s="192" t="str">
        <f>Rangs!C30</f>
        <v/>
      </c>
      <c r="C31" s="207" t="str">
        <f>Rangs!D30</f>
        <v/>
      </c>
      <c r="D31" s="207" t="str">
        <f>Rangs!E30</f>
        <v/>
      </c>
      <c r="E31" s="207" t="str">
        <f>Rangs!F30</f>
        <v/>
      </c>
      <c r="F31" s="207" t="str">
        <f>Rangs!G30</f>
        <v/>
      </c>
      <c r="G31" s="207" t="str">
        <f>Rangs!H30</f>
        <v/>
      </c>
      <c r="H31" s="207" t="str">
        <f>Rangs!I30</f>
        <v/>
      </c>
      <c r="I31" s="207" t="str">
        <f>Rangs!J30</f>
        <v/>
      </c>
      <c r="J31" s="215" t="str">
        <f>Rangs!K30</f>
        <v/>
      </c>
      <c r="K31" s="179" t="s">
        <v>91</v>
      </c>
      <c r="L31" s="134">
        <v>7</v>
      </c>
      <c r="M31" s="122"/>
      <c r="N31" s="122"/>
      <c r="O31" s="122"/>
      <c r="P31" s="122"/>
      <c r="Q31" s="144"/>
    </row>
    <row r="32" spans="1:17">
      <c r="A32" s="192" t="str">
        <f>Rangs!B31</f>
        <v/>
      </c>
      <c r="B32" s="192" t="str">
        <f>Rangs!C31</f>
        <v/>
      </c>
      <c r="C32" s="207" t="str">
        <f>Rangs!D31</f>
        <v/>
      </c>
      <c r="D32" s="207" t="str">
        <f>Rangs!E31</f>
        <v/>
      </c>
      <c r="E32" s="207" t="str">
        <f>Rangs!F31</f>
        <v/>
      </c>
      <c r="F32" s="207" t="str">
        <f>Rangs!G31</f>
        <v/>
      </c>
      <c r="G32" s="207" t="str">
        <f>Rangs!H31</f>
        <v/>
      </c>
      <c r="H32" s="207" t="str">
        <f>Rangs!I31</f>
        <v/>
      </c>
      <c r="I32" s="207" t="str">
        <f>Rangs!J31</f>
        <v/>
      </c>
      <c r="J32" s="215" t="str">
        <f>Rangs!K31</f>
        <v/>
      </c>
      <c r="K32" s="143"/>
      <c r="L32" s="122"/>
      <c r="M32" s="161" t="s">
        <v>92</v>
      </c>
      <c r="N32" s="162">
        <f>VLOOKUP(45,_TZ2,L31,FALSE)</f>
        <v>3.1333277611495483</v>
      </c>
      <c r="O32" s="122"/>
      <c r="P32" s="122"/>
      <c r="Q32" s="144"/>
    </row>
    <row r="33" spans="1:17">
      <c r="A33" s="192" t="str">
        <f>Rangs!B32</f>
        <v/>
      </c>
      <c r="B33" s="192" t="str">
        <f>Rangs!C32</f>
        <v/>
      </c>
      <c r="C33" s="207" t="str">
        <f>Rangs!D32</f>
        <v/>
      </c>
      <c r="D33" s="207" t="str">
        <f>Rangs!E32</f>
        <v/>
      </c>
      <c r="E33" s="207" t="str">
        <f>Rangs!F32</f>
        <v/>
      </c>
      <c r="F33" s="207" t="str">
        <f>Rangs!G32</f>
        <v/>
      </c>
      <c r="G33" s="207" t="str">
        <f>Rangs!H32</f>
        <v/>
      </c>
      <c r="H33" s="207" t="str">
        <f>Rangs!I32</f>
        <v/>
      </c>
      <c r="I33" s="207" t="str">
        <f>Rangs!J32</f>
        <v/>
      </c>
      <c r="J33" s="215" t="str">
        <f>Rangs!K32</f>
        <v/>
      </c>
      <c r="K33" s="247" t="s">
        <v>93</v>
      </c>
      <c r="L33" s="248"/>
      <c r="M33" s="249" t="s">
        <v>94</v>
      </c>
      <c r="N33" s="264"/>
      <c r="O33" s="135"/>
      <c r="P33" s="136"/>
      <c r="Q33" s="151"/>
    </row>
    <row r="34" spans="1:17">
      <c r="A34" s="192" t="str">
        <f>Rangs!B33</f>
        <v/>
      </c>
      <c r="B34" s="192" t="str">
        <f>Rangs!C33</f>
        <v/>
      </c>
      <c r="C34" s="207" t="str">
        <f>Rangs!D33</f>
        <v/>
      </c>
      <c r="D34" s="207" t="str">
        <f>Rangs!E33</f>
        <v/>
      </c>
      <c r="E34" s="207" t="str">
        <f>Rangs!F33</f>
        <v/>
      </c>
      <c r="F34" s="207" t="str">
        <f>Rangs!G33</f>
        <v/>
      </c>
      <c r="G34" s="207" t="str">
        <f>Rangs!H33</f>
        <v/>
      </c>
      <c r="H34" s="207" t="str">
        <f>Rangs!I33</f>
        <v/>
      </c>
      <c r="I34" s="207" t="str">
        <f>Rangs!J33</f>
        <v/>
      </c>
      <c r="J34" s="215" t="str">
        <f>Rangs!K33</f>
        <v/>
      </c>
      <c r="K34" s="203" t="s">
        <v>161</v>
      </c>
      <c r="L34" s="137">
        <f>ABS(L5-L7)</f>
        <v>0</v>
      </c>
      <c r="M34" s="202" t="s">
        <v>95</v>
      </c>
      <c r="N34" s="137">
        <f>$N$32*SQRT((($L$3*10*(10+1))/(6)))</f>
        <v>0</v>
      </c>
      <c r="O34" s="140" t="s">
        <v>96</v>
      </c>
      <c r="P34" s="141"/>
      <c r="Q34" s="153"/>
    </row>
    <row r="35" spans="1:17">
      <c r="A35" s="192" t="str">
        <f>Rangs!B34</f>
        <v/>
      </c>
      <c r="B35" s="192" t="str">
        <f>Rangs!C34</f>
        <v/>
      </c>
      <c r="C35" s="207" t="str">
        <f>Rangs!D34</f>
        <v/>
      </c>
      <c r="D35" s="207" t="str">
        <f>Rangs!E34</f>
        <v/>
      </c>
      <c r="E35" s="207" t="str">
        <f>Rangs!F34</f>
        <v/>
      </c>
      <c r="F35" s="207" t="str">
        <f>Rangs!G34</f>
        <v/>
      </c>
      <c r="G35" s="207" t="str">
        <f>Rangs!H34</f>
        <v/>
      </c>
      <c r="H35" s="207" t="str">
        <f>Rangs!I34</f>
        <v/>
      </c>
      <c r="I35" s="207" t="str">
        <f>Rangs!J34</f>
        <v/>
      </c>
      <c r="J35" s="215" t="str">
        <f>Rangs!K34</f>
        <v/>
      </c>
      <c r="K35" s="203" t="s">
        <v>162</v>
      </c>
      <c r="L35" s="137">
        <f>ABS(L5-L9)</f>
        <v>0</v>
      </c>
      <c r="M35" s="202" t="s">
        <v>95</v>
      </c>
      <c r="N35" s="137">
        <f t="shared" ref="N35:N78" si="0">$N$32*SQRT((($L$3*10*(10+1))/(6)))</f>
        <v>0</v>
      </c>
      <c r="O35" s="140" t="s">
        <v>135</v>
      </c>
      <c r="P35" s="141"/>
      <c r="Q35" s="153"/>
    </row>
    <row r="36" spans="1:17">
      <c r="A36" s="192" t="str">
        <f>Rangs!B35</f>
        <v/>
      </c>
      <c r="B36" s="192" t="str">
        <f>Rangs!C35</f>
        <v/>
      </c>
      <c r="C36" s="207" t="str">
        <f>Rangs!D35</f>
        <v/>
      </c>
      <c r="D36" s="207" t="str">
        <f>Rangs!E35</f>
        <v/>
      </c>
      <c r="E36" s="207" t="str">
        <f>Rangs!F35</f>
        <v/>
      </c>
      <c r="F36" s="207" t="str">
        <f>Rangs!G35</f>
        <v/>
      </c>
      <c r="G36" s="207" t="str">
        <f>Rangs!H35</f>
        <v/>
      </c>
      <c r="H36" s="207" t="str">
        <f>Rangs!I35</f>
        <v/>
      </c>
      <c r="I36" s="207" t="str">
        <f>Rangs!J35</f>
        <v/>
      </c>
      <c r="J36" s="215" t="str">
        <f>Rangs!K35</f>
        <v/>
      </c>
      <c r="K36" s="203" t="s">
        <v>166</v>
      </c>
      <c r="L36" s="137">
        <f>ABS(L5-L11)</f>
        <v>0</v>
      </c>
      <c r="M36" s="202" t="s">
        <v>95</v>
      </c>
      <c r="N36" s="137">
        <f t="shared" si="0"/>
        <v>0</v>
      </c>
      <c r="O36" s="140" t="s">
        <v>103</v>
      </c>
      <c r="P36" s="141"/>
      <c r="Q36" s="153"/>
    </row>
    <row r="37" spans="1:17">
      <c r="A37" s="192" t="str">
        <f>Rangs!B36</f>
        <v/>
      </c>
      <c r="B37" s="192" t="str">
        <f>Rangs!C36</f>
        <v/>
      </c>
      <c r="C37" s="207" t="str">
        <f>Rangs!D36</f>
        <v/>
      </c>
      <c r="D37" s="207" t="str">
        <f>Rangs!E36</f>
        <v/>
      </c>
      <c r="E37" s="207" t="str">
        <f>Rangs!F36</f>
        <v/>
      </c>
      <c r="F37" s="207" t="str">
        <f>Rangs!G36</f>
        <v/>
      </c>
      <c r="G37" s="207" t="str">
        <f>Rangs!H36</f>
        <v/>
      </c>
      <c r="H37" s="207" t="str">
        <f>Rangs!I36</f>
        <v/>
      </c>
      <c r="I37" s="207" t="str">
        <f>Rangs!J36</f>
        <v/>
      </c>
      <c r="J37" s="215" t="str">
        <f>Rangs!K36</f>
        <v/>
      </c>
      <c r="K37" s="203" t="s">
        <v>170</v>
      </c>
      <c r="L37" s="137">
        <f>ABS(L5-L13)</f>
        <v>0</v>
      </c>
      <c r="M37" s="202" t="s">
        <v>95</v>
      </c>
      <c r="N37" s="137">
        <f t="shared" si="0"/>
        <v>0</v>
      </c>
      <c r="O37" s="140"/>
      <c r="P37" s="141"/>
      <c r="Q37" s="153"/>
    </row>
    <row r="38" spans="1:17">
      <c r="A38" s="192" t="str">
        <f>Rangs!B37</f>
        <v/>
      </c>
      <c r="B38" s="192" t="str">
        <f>Rangs!C37</f>
        <v/>
      </c>
      <c r="C38" s="207" t="str">
        <f>Rangs!D37</f>
        <v/>
      </c>
      <c r="D38" s="207" t="str">
        <f>Rangs!E37</f>
        <v/>
      </c>
      <c r="E38" s="207" t="str">
        <f>Rangs!F37</f>
        <v/>
      </c>
      <c r="F38" s="207" t="str">
        <f>Rangs!G37</f>
        <v/>
      </c>
      <c r="G38" s="207" t="str">
        <f>Rangs!H37</f>
        <v/>
      </c>
      <c r="H38" s="207" t="str">
        <f>Rangs!I37</f>
        <v/>
      </c>
      <c r="I38" s="207" t="str">
        <f>Rangs!J37</f>
        <v/>
      </c>
      <c r="J38" s="215" t="str">
        <f>Rangs!K37</f>
        <v/>
      </c>
      <c r="K38" s="203" t="s">
        <v>175</v>
      </c>
      <c r="L38" s="137">
        <f>ABS(L5-L15)</f>
        <v>0</v>
      </c>
      <c r="M38" s="202" t="s">
        <v>95</v>
      </c>
      <c r="N38" s="137">
        <f t="shared" si="0"/>
        <v>0</v>
      </c>
      <c r="O38" s="140"/>
      <c r="P38" s="141"/>
      <c r="Q38" s="153"/>
    </row>
    <row r="39" spans="1:17">
      <c r="A39" s="192" t="str">
        <f>Rangs!B38</f>
        <v/>
      </c>
      <c r="B39" s="192" t="str">
        <f>Rangs!C38</f>
        <v/>
      </c>
      <c r="C39" s="207" t="str">
        <f>Rangs!D38</f>
        <v/>
      </c>
      <c r="D39" s="207" t="str">
        <f>Rangs!E38</f>
        <v/>
      </c>
      <c r="E39" s="207" t="str">
        <f>Rangs!F38</f>
        <v/>
      </c>
      <c r="F39" s="207" t="str">
        <f>Rangs!G38</f>
        <v/>
      </c>
      <c r="G39" s="207" t="str">
        <f>Rangs!H38</f>
        <v/>
      </c>
      <c r="H39" s="207" t="str">
        <f>Rangs!I38</f>
        <v/>
      </c>
      <c r="I39" s="207" t="str">
        <f>Rangs!J38</f>
        <v/>
      </c>
      <c r="J39" s="215" t="str">
        <f>Rangs!K38</f>
        <v/>
      </c>
      <c r="K39" s="203" t="s">
        <v>181</v>
      </c>
      <c r="L39" s="137">
        <f>ABS(L5-L17)</f>
        <v>0</v>
      </c>
      <c r="M39" s="202" t="s">
        <v>95</v>
      </c>
      <c r="N39" s="137">
        <f t="shared" si="0"/>
        <v>0</v>
      </c>
      <c r="O39" s="140"/>
      <c r="P39" s="141"/>
      <c r="Q39" s="153"/>
    </row>
    <row r="40" spans="1:17">
      <c r="A40" s="192" t="str">
        <f>Rangs!B39</f>
        <v/>
      </c>
      <c r="B40" s="192" t="str">
        <f>Rangs!C39</f>
        <v/>
      </c>
      <c r="C40" s="207" t="str">
        <f>Rangs!D39</f>
        <v/>
      </c>
      <c r="D40" s="207" t="str">
        <f>Rangs!E39</f>
        <v/>
      </c>
      <c r="E40" s="207" t="str">
        <f>Rangs!F39</f>
        <v/>
      </c>
      <c r="F40" s="207" t="str">
        <f>Rangs!G39</f>
        <v/>
      </c>
      <c r="G40" s="207" t="str">
        <f>Rangs!H39</f>
        <v/>
      </c>
      <c r="H40" s="207" t="str">
        <f>Rangs!I39</f>
        <v/>
      </c>
      <c r="I40" s="207" t="str">
        <f>Rangs!J39</f>
        <v/>
      </c>
      <c r="J40" s="215" t="str">
        <f>Rangs!K39</f>
        <v/>
      </c>
      <c r="K40" s="203" t="s">
        <v>188</v>
      </c>
      <c r="L40" s="137">
        <f>ABS(L5-L19)</f>
        <v>0</v>
      </c>
      <c r="M40" s="202" t="s">
        <v>95</v>
      </c>
      <c r="N40" s="137">
        <f t="shared" si="0"/>
        <v>0</v>
      </c>
      <c r="O40" s="140"/>
      <c r="P40" s="141"/>
      <c r="Q40" s="153"/>
    </row>
    <row r="41" spans="1:17">
      <c r="A41" s="192" t="str">
        <f>Rangs!B40</f>
        <v/>
      </c>
      <c r="B41" s="192" t="str">
        <f>Rangs!C40</f>
        <v/>
      </c>
      <c r="C41" s="207" t="str">
        <f>Rangs!D40</f>
        <v/>
      </c>
      <c r="D41" s="207" t="str">
        <f>Rangs!E40</f>
        <v/>
      </c>
      <c r="E41" s="207" t="str">
        <f>Rangs!F40</f>
        <v/>
      </c>
      <c r="F41" s="207" t="str">
        <f>Rangs!G40</f>
        <v/>
      </c>
      <c r="G41" s="207" t="str">
        <f>Rangs!H40</f>
        <v/>
      </c>
      <c r="H41" s="207" t="str">
        <f>Rangs!I40</f>
        <v/>
      </c>
      <c r="I41" s="207" t="str">
        <f>Rangs!J40</f>
        <v/>
      </c>
      <c r="J41" s="215" t="str">
        <f>Rangs!K40</f>
        <v/>
      </c>
      <c r="K41" s="203" t="s">
        <v>196</v>
      </c>
      <c r="L41" s="137">
        <f>ABS(L5-L21)</f>
        <v>0</v>
      </c>
      <c r="M41" s="202" t="s">
        <v>95</v>
      </c>
      <c r="N41" s="137">
        <f t="shared" si="0"/>
        <v>0</v>
      </c>
      <c r="O41" s="140"/>
      <c r="P41" s="141"/>
      <c r="Q41" s="153"/>
    </row>
    <row r="42" spans="1:17">
      <c r="A42" s="192" t="str">
        <f>Rangs!B41</f>
        <v/>
      </c>
      <c r="B42" s="192" t="str">
        <f>Rangs!C41</f>
        <v/>
      </c>
      <c r="C42" s="207" t="str">
        <f>Rangs!D41</f>
        <v/>
      </c>
      <c r="D42" s="207" t="str">
        <f>Rangs!E41</f>
        <v/>
      </c>
      <c r="E42" s="207" t="str">
        <f>Rangs!F41</f>
        <v/>
      </c>
      <c r="F42" s="207" t="str">
        <f>Rangs!G41</f>
        <v/>
      </c>
      <c r="G42" s="207" t="str">
        <f>Rangs!H41</f>
        <v/>
      </c>
      <c r="H42" s="207" t="str">
        <f>Rangs!I41</f>
        <v/>
      </c>
      <c r="I42" s="207" t="str">
        <f>Rangs!J41</f>
        <v/>
      </c>
      <c r="J42" s="215" t="str">
        <f>Rangs!K41</f>
        <v/>
      </c>
      <c r="K42" s="203" t="s">
        <v>205</v>
      </c>
      <c r="L42" s="137">
        <f>ABS(L5-L23)</f>
        <v>0</v>
      </c>
      <c r="M42" s="202" t="s">
        <v>95</v>
      </c>
      <c r="N42" s="137">
        <f t="shared" si="0"/>
        <v>0</v>
      </c>
      <c r="O42" s="140"/>
      <c r="P42" s="141"/>
      <c r="Q42" s="153"/>
    </row>
    <row r="43" spans="1:17">
      <c r="A43" s="192" t="str">
        <f>Rangs!B42</f>
        <v/>
      </c>
      <c r="B43" s="192" t="str">
        <f>Rangs!C42</f>
        <v/>
      </c>
      <c r="C43" s="207" t="str">
        <f>Rangs!D42</f>
        <v/>
      </c>
      <c r="D43" s="207" t="str">
        <f>Rangs!E42</f>
        <v/>
      </c>
      <c r="E43" s="207" t="str">
        <f>Rangs!F42</f>
        <v/>
      </c>
      <c r="F43" s="207" t="str">
        <f>Rangs!G42</f>
        <v/>
      </c>
      <c r="G43" s="207" t="str">
        <f>Rangs!H42</f>
        <v/>
      </c>
      <c r="H43" s="207" t="str">
        <f>Rangs!I42</f>
        <v/>
      </c>
      <c r="I43" s="207" t="str">
        <f>Rangs!J42</f>
        <v/>
      </c>
      <c r="J43" s="215" t="str">
        <f>Rangs!K42</f>
        <v/>
      </c>
      <c r="K43" s="203" t="s">
        <v>163</v>
      </c>
      <c r="L43" s="137">
        <f>ABS(L7-L9)</f>
        <v>0</v>
      </c>
      <c r="M43" s="202" t="s">
        <v>95</v>
      </c>
      <c r="N43" s="137">
        <f t="shared" si="0"/>
        <v>0</v>
      </c>
      <c r="O43" s="177"/>
      <c r="P43" s="141"/>
      <c r="Q43" s="153"/>
    </row>
    <row r="44" spans="1:17">
      <c r="A44" s="192" t="str">
        <f>Rangs!B43</f>
        <v/>
      </c>
      <c r="B44" s="192" t="str">
        <f>Rangs!C43</f>
        <v/>
      </c>
      <c r="C44" s="207" t="str">
        <f>Rangs!D43</f>
        <v/>
      </c>
      <c r="D44" s="207" t="str">
        <f>Rangs!E43</f>
        <v/>
      </c>
      <c r="E44" s="207" t="str">
        <f>Rangs!F43</f>
        <v/>
      </c>
      <c r="F44" s="207" t="str">
        <f>Rangs!G43</f>
        <v/>
      </c>
      <c r="G44" s="207" t="str">
        <f>Rangs!H43</f>
        <v/>
      </c>
      <c r="H44" s="207" t="str">
        <f>Rangs!I43</f>
        <v/>
      </c>
      <c r="I44" s="207" t="str">
        <f>Rangs!J43</f>
        <v/>
      </c>
      <c r="J44" s="215" t="str">
        <f>Rangs!K43</f>
        <v/>
      </c>
      <c r="K44" s="203" t="s">
        <v>167</v>
      </c>
      <c r="L44" s="137">
        <f>ABS(L7-L11)</f>
        <v>0</v>
      </c>
      <c r="M44" s="202" t="s">
        <v>95</v>
      </c>
      <c r="N44" s="137">
        <f t="shared" si="0"/>
        <v>0</v>
      </c>
      <c r="O44" s="177"/>
      <c r="P44" s="141"/>
      <c r="Q44" s="153"/>
    </row>
    <row r="45" spans="1:17">
      <c r="A45" s="192" t="str">
        <f>Rangs!B44</f>
        <v/>
      </c>
      <c r="B45" s="192" t="str">
        <f>Rangs!C44</f>
        <v/>
      </c>
      <c r="C45" s="207" t="str">
        <f>Rangs!D44</f>
        <v/>
      </c>
      <c r="D45" s="207" t="str">
        <f>Rangs!E44</f>
        <v/>
      </c>
      <c r="E45" s="207" t="str">
        <f>Rangs!F44</f>
        <v/>
      </c>
      <c r="F45" s="207" t="str">
        <f>Rangs!G44</f>
        <v/>
      </c>
      <c r="G45" s="207" t="str">
        <f>Rangs!H44</f>
        <v/>
      </c>
      <c r="H45" s="207" t="str">
        <f>Rangs!I44</f>
        <v/>
      </c>
      <c r="I45" s="207" t="str">
        <f>Rangs!J44</f>
        <v/>
      </c>
      <c r="J45" s="215" t="str">
        <f>Rangs!K44</f>
        <v/>
      </c>
      <c r="K45" s="203" t="s">
        <v>171</v>
      </c>
      <c r="L45" s="137">
        <f>ABS(L7-L13)</f>
        <v>0</v>
      </c>
      <c r="M45" s="202" t="s">
        <v>95</v>
      </c>
      <c r="N45" s="137">
        <f t="shared" si="0"/>
        <v>0</v>
      </c>
      <c r="O45" s="177"/>
      <c r="P45" s="141"/>
      <c r="Q45" s="153"/>
    </row>
    <row r="46" spans="1:17">
      <c r="A46" s="192" t="str">
        <f>Rangs!B45</f>
        <v/>
      </c>
      <c r="B46" s="192" t="str">
        <f>Rangs!C45</f>
        <v/>
      </c>
      <c r="C46" s="207" t="str">
        <f>Rangs!D45</f>
        <v/>
      </c>
      <c r="D46" s="207" t="str">
        <f>Rangs!E45</f>
        <v/>
      </c>
      <c r="E46" s="207" t="str">
        <f>Rangs!F45</f>
        <v/>
      </c>
      <c r="F46" s="207" t="str">
        <f>Rangs!G45</f>
        <v/>
      </c>
      <c r="G46" s="207" t="str">
        <f>Rangs!H45</f>
        <v/>
      </c>
      <c r="H46" s="207" t="str">
        <f>Rangs!I45</f>
        <v/>
      </c>
      <c r="I46" s="207" t="str">
        <f>Rangs!J45</f>
        <v/>
      </c>
      <c r="J46" s="215" t="str">
        <f>Rangs!K45</f>
        <v/>
      </c>
      <c r="K46" s="203" t="s">
        <v>176</v>
      </c>
      <c r="L46" s="137">
        <f>ABS(L7-L15)</f>
        <v>0</v>
      </c>
      <c r="M46" s="202" t="s">
        <v>95</v>
      </c>
      <c r="N46" s="137">
        <f t="shared" si="0"/>
        <v>0</v>
      </c>
      <c r="O46" s="177"/>
      <c r="P46" s="141"/>
      <c r="Q46" s="153"/>
    </row>
    <row r="47" spans="1:17">
      <c r="A47" s="192" t="str">
        <f>Rangs!B46</f>
        <v/>
      </c>
      <c r="B47" s="192" t="str">
        <f>Rangs!C46</f>
        <v/>
      </c>
      <c r="C47" s="207" t="str">
        <f>Rangs!D46</f>
        <v/>
      </c>
      <c r="D47" s="207" t="str">
        <f>Rangs!E46</f>
        <v/>
      </c>
      <c r="E47" s="207" t="str">
        <f>Rangs!F46</f>
        <v/>
      </c>
      <c r="F47" s="207" t="str">
        <f>Rangs!G46</f>
        <v/>
      </c>
      <c r="G47" s="207" t="str">
        <f>Rangs!H46</f>
        <v/>
      </c>
      <c r="H47" s="207" t="str">
        <f>Rangs!I46</f>
        <v/>
      </c>
      <c r="I47" s="207" t="str">
        <f>Rangs!J46</f>
        <v/>
      </c>
      <c r="J47" s="215" t="str">
        <f>Rangs!K46</f>
        <v/>
      </c>
      <c r="K47" s="203" t="s">
        <v>182</v>
      </c>
      <c r="L47" s="137">
        <f>ABS(L7-L17)</f>
        <v>0</v>
      </c>
      <c r="M47" s="202" t="s">
        <v>95</v>
      </c>
      <c r="N47" s="137">
        <f t="shared" si="0"/>
        <v>0</v>
      </c>
      <c r="O47" s="177"/>
      <c r="P47" s="141"/>
      <c r="Q47" s="153"/>
    </row>
    <row r="48" spans="1:17">
      <c r="A48" s="192" t="str">
        <f>Rangs!B47</f>
        <v/>
      </c>
      <c r="B48" s="192" t="str">
        <f>Rangs!C47</f>
        <v/>
      </c>
      <c r="C48" s="207" t="str">
        <f>Rangs!D47</f>
        <v/>
      </c>
      <c r="D48" s="207" t="str">
        <f>Rangs!E47</f>
        <v/>
      </c>
      <c r="E48" s="207" t="str">
        <f>Rangs!F47</f>
        <v/>
      </c>
      <c r="F48" s="207" t="str">
        <f>Rangs!G47</f>
        <v/>
      </c>
      <c r="G48" s="207" t="str">
        <f>Rangs!H47</f>
        <v/>
      </c>
      <c r="H48" s="207" t="str">
        <f>Rangs!I47</f>
        <v/>
      </c>
      <c r="I48" s="207" t="str">
        <f>Rangs!J47</f>
        <v/>
      </c>
      <c r="J48" s="215" t="str">
        <f>Rangs!K47</f>
        <v/>
      </c>
      <c r="K48" s="203" t="s">
        <v>189</v>
      </c>
      <c r="L48" s="137">
        <f>ABS(L7-L19)</f>
        <v>0</v>
      </c>
      <c r="M48" s="202" t="s">
        <v>95</v>
      </c>
      <c r="N48" s="137">
        <f t="shared" si="0"/>
        <v>0</v>
      </c>
      <c r="O48" s="177"/>
      <c r="P48" s="141"/>
      <c r="Q48" s="153"/>
    </row>
    <row r="49" spans="1:17">
      <c r="A49" s="192" t="str">
        <f>Rangs!B48</f>
        <v/>
      </c>
      <c r="B49" s="192" t="str">
        <f>Rangs!C48</f>
        <v/>
      </c>
      <c r="C49" s="207" t="str">
        <f>Rangs!D48</f>
        <v/>
      </c>
      <c r="D49" s="207" t="str">
        <f>Rangs!E48</f>
        <v/>
      </c>
      <c r="E49" s="207" t="str">
        <f>Rangs!F48</f>
        <v/>
      </c>
      <c r="F49" s="207" t="str">
        <f>Rangs!G48</f>
        <v/>
      </c>
      <c r="G49" s="207" t="str">
        <f>Rangs!H48</f>
        <v/>
      </c>
      <c r="H49" s="207" t="str">
        <f>Rangs!I48</f>
        <v/>
      </c>
      <c r="I49" s="207" t="str">
        <f>Rangs!J48</f>
        <v/>
      </c>
      <c r="J49" s="215" t="str">
        <f>Rangs!K48</f>
        <v/>
      </c>
      <c r="K49" s="203" t="s">
        <v>197</v>
      </c>
      <c r="L49" s="137">
        <f>ABS(L7-L21)</f>
        <v>0</v>
      </c>
      <c r="M49" s="202" t="s">
        <v>95</v>
      </c>
      <c r="N49" s="137">
        <f t="shared" si="0"/>
        <v>0</v>
      </c>
      <c r="O49" s="177"/>
      <c r="P49" s="141"/>
      <c r="Q49" s="153"/>
    </row>
    <row r="50" spans="1:17">
      <c r="A50" s="192" t="str">
        <f>Rangs!B49</f>
        <v/>
      </c>
      <c r="B50" s="192" t="str">
        <f>Rangs!C49</f>
        <v/>
      </c>
      <c r="C50" s="207" t="str">
        <f>Rangs!D49</f>
        <v/>
      </c>
      <c r="D50" s="207" t="str">
        <f>Rangs!E49</f>
        <v/>
      </c>
      <c r="E50" s="207" t="str">
        <f>Rangs!F49</f>
        <v/>
      </c>
      <c r="F50" s="207" t="str">
        <f>Rangs!G49</f>
        <v/>
      </c>
      <c r="G50" s="207" t="str">
        <f>Rangs!H49</f>
        <v/>
      </c>
      <c r="H50" s="207" t="str">
        <f>Rangs!I49</f>
        <v/>
      </c>
      <c r="I50" s="207" t="str">
        <f>Rangs!J49</f>
        <v/>
      </c>
      <c r="J50" s="215" t="str">
        <f>Rangs!K49</f>
        <v/>
      </c>
      <c r="K50" s="203" t="s">
        <v>206</v>
      </c>
      <c r="L50" s="137">
        <f>ABS(L7-L23)</f>
        <v>0</v>
      </c>
      <c r="M50" s="202" t="s">
        <v>95</v>
      </c>
      <c r="N50" s="137">
        <f t="shared" si="0"/>
        <v>0</v>
      </c>
      <c r="O50" s="177"/>
      <c r="P50" s="141"/>
      <c r="Q50" s="153"/>
    </row>
    <row r="51" spans="1:17">
      <c r="A51" s="192" t="str">
        <f>Rangs!B50</f>
        <v/>
      </c>
      <c r="B51" s="192" t="str">
        <f>Rangs!C50</f>
        <v/>
      </c>
      <c r="C51" s="207" t="str">
        <f>Rangs!D50</f>
        <v/>
      </c>
      <c r="D51" s="207" t="str">
        <f>Rangs!E50</f>
        <v/>
      </c>
      <c r="E51" s="207" t="str">
        <f>Rangs!F50</f>
        <v/>
      </c>
      <c r="F51" s="207" t="str">
        <f>Rangs!G50</f>
        <v/>
      </c>
      <c r="G51" s="207" t="str">
        <f>Rangs!H50</f>
        <v/>
      </c>
      <c r="H51" s="207" t="str">
        <f>Rangs!I50</f>
        <v/>
      </c>
      <c r="I51" s="207" t="str">
        <f>Rangs!J50</f>
        <v/>
      </c>
      <c r="J51" s="215" t="str">
        <f>Rangs!K50</f>
        <v/>
      </c>
      <c r="K51" s="203" t="s">
        <v>168</v>
      </c>
      <c r="L51" s="137">
        <f>ABS(L9-L11)</f>
        <v>0</v>
      </c>
      <c r="M51" s="202" t="s">
        <v>95</v>
      </c>
      <c r="N51" s="137">
        <f t="shared" si="0"/>
        <v>0</v>
      </c>
      <c r="O51" s="140"/>
      <c r="P51" s="141"/>
      <c r="Q51" s="153"/>
    </row>
    <row r="52" spans="1:17">
      <c r="A52" s="192" t="str">
        <f>Rangs!B51</f>
        <v/>
      </c>
      <c r="B52" s="192" t="str">
        <f>Rangs!C51</f>
        <v/>
      </c>
      <c r="C52" s="207" t="str">
        <f>Rangs!D51</f>
        <v/>
      </c>
      <c r="D52" s="207" t="str">
        <f>Rangs!E51</f>
        <v/>
      </c>
      <c r="E52" s="207" t="str">
        <f>Rangs!F51</f>
        <v/>
      </c>
      <c r="F52" s="207" t="str">
        <f>Rangs!G51</f>
        <v/>
      </c>
      <c r="G52" s="207" t="str">
        <f>Rangs!H51</f>
        <v/>
      </c>
      <c r="H52" s="207" t="str">
        <f>Rangs!I51</f>
        <v/>
      </c>
      <c r="I52" s="207" t="str">
        <f>Rangs!J51</f>
        <v/>
      </c>
      <c r="J52" s="215" t="str">
        <f>Rangs!K51</f>
        <v/>
      </c>
      <c r="K52" s="203" t="s">
        <v>172</v>
      </c>
      <c r="L52" s="137">
        <f>ABS(L9-L13)</f>
        <v>0</v>
      </c>
      <c r="M52" s="202" t="s">
        <v>95</v>
      </c>
      <c r="N52" s="137">
        <f t="shared" si="0"/>
        <v>0</v>
      </c>
      <c r="O52" s="140"/>
      <c r="P52" s="141"/>
      <c r="Q52" s="153"/>
    </row>
    <row r="53" spans="1:17">
      <c r="A53" s="192" t="str">
        <f>Rangs!B52</f>
        <v/>
      </c>
      <c r="B53" s="192" t="str">
        <f>Rangs!C52</f>
        <v/>
      </c>
      <c r="C53" s="207" t="str">
        <f>Rangs!D52</f>
        <v/>
      </c>
      <c r="D53" s="207" t="str">
        <f>Rangs!E52</f>
        <v/>
      </c>
      <c r="E53" s="207" t="str">
        <f>Rangs!F52</f>
        <v/>
      </c>
      <c r="F53" s="207" t="str">
        <f>Rangs!G52</f>
        <v/>
      </c>
      <c r="G53" s="207" t="str">
        <f>Rangs!H52</f>
        <v/>
      </c>
      <c r="H53" s="207" t="str">
        <f>Rangs!I52</f>
        <v/>
      </c>
      <c r="I53" s="207" t="str">
        <f>Rangs!J52</f>
        <v/>
      </c>
      <c r="J53" s="215" t="str">
        <f>Rangs!K52</f>
        <v/>
      </c>
      <c r="K53" s="203" t="s">
        <v>177</v>
      </c>
      <c r="L53" s="137">
        <f>ABS(L9-L15)</f>
        <v>0</v>
      </c>
      <c r="M53" s="202" t="s">
        <v>95</v>
      </c>
      <c r="N53" s="137">
        <f t="shared" si="0"/>
        <v>0</v>
      </c>
      <c r="O53" s="140"/>
      <c r="P53" s="141"/>
      <c r="Q53" s="153"/>
    </row>
    <row r="54" spans="1:17">
      <c r="A54" s="192" t="str">
        <f>Rangs!B53</f>
        <v/>
      </c>
      <c r="B54" s="192" t="str">
        <f>Rangs!C53</f>
        <v/>
      </c>
      <c r="C54" s="207" t="str">
        <f>Rangs!D53</f>
        <v/>
      </c>
      <c r="D54" s="207" t="str">
        <f>Rangs!E53</f>
        <v/>
      </c>
      <c r="E54" s="207" t="str">
        <f>Rangs!F53</f>
        <v/>
      </c>
      <c r="F54" s="207" t="str">
        <f>Rangs!G53</f>
        <v/>
      </c>
      <c r="G54" s="207" t="str">
        <f>Rangs!H53</f>
        <v/>
      </c>
      <c r="H54" s="207" t="str">
        <f>Rangs!I53</f>
        <v/>
      </c>
      <c r="I54" s="207" t="str">
        <f>Rangs!J53</f>
        <v/>
      </c>
      <c r="J54" s="215" t="str">
        <f>Rangs!K53</f>
        <v/>
      </c>
      <c r="K54" s="203" t="s">
        <v>183</v>
      </c>
      <c r="L54" s="137">
        <f>ABS(L9-L17)</f>
        <v>0</v>
      </c>
      <c r="M54" s="202" t="s">
        <v>95</v>
      </c>
      <c r="N54" s="137">
        <f t="shared" si="0"/>
        <v>0</v>
      </c>
      <c r="O54" s="140"/>
      <c r="P54" s="141"/>
      <c r="Q54" s="153"/>
    </row>
    <row r="55" spans="1:17">
      <c r="A55" s="192" t="str">
        <f>Rangs!B54</f>
        <v/>
      </c>
      <c r="B55" s="192" t="str">
        <f>Rangs!C54</f>
        <v/>
      </c>
      <c r="C55" s="207" t="str">
        <f>Rangs!D54</f>
        <v/>
      </c>
      <c r="D55" s="207" t="str">
        <f>Rangs!E54</f>
        <v/>
      </c>
      <c r="E55" s="207" t="str">
        <f>Rangs!F54</f>
        <v/>
      </c>
      <c r="F55" s="207" t="str">
        <f>Rangs!G54</f>
        <v/>
      </c>
      <c r="G55" s="207" t="str">
        <f>Rangs!H54</f>
        <v/>
      </c>
      <c r="H55" s="207" t="str">
        <f>Rangs!I54</f>
        <v/>
      </c>
      <c r="I55" s="207" t="str">
        <f>Rangs!J54</f>
        <v/>
      </c>
      <c r="J55" s="215" t="str">
        <f>Rangs!K54</f>
        <v/>
      </c>
      <c r="K55" s="203" t="s">
        <v>190</v>
      </c>
      <c r="L55" s="137">
        <f>ABS(L9-L19)</f>
        <v>0</v>
      </c>
      <c r="M55" s="202" t="s">
        <v>95</v>
      </c>
      <c r="N55" s="137">
        <f t="shared" si="0"/>
        <v>0</v>
      </c>
      <c r="O55" s="140"/>
      <c r="P55" s="141"/>
      <c r="Q55" s="153"/>
    </row>
    <row r="56" spans="1:17">
      <c r="A56" s="192" t="str">
        <f>Rangs!B55</f>
        <v/>
      </c>
      <c r="B56" s="192" t="str">
        <f>Rangs!C55</f>
        <v/>
      </c>
      <c r="C56" s="207" t="str">
        <f>Rangs!D55</f>
        <v/>
      </c>
      <c r="D56" s="207" t="str">
        <f>Rangs!E55</f>
        <v/>
      </c>
      <c r="E56" s="207" t="str">
        <f>Rangs!F55</f>
        <v/>
      </c>
      <c r="F56" s="207" t="str">
        <f>Rangs!G55</f>
        <v/>
      </c>
      <c r="G56" s="207" t="str">
        <f>Rangs!H55</f>
        <v/>
      </c>
      <c r="H56" s="207" t="str">
        <f>Rangs!I55</f>
        <v/>
      </c>
      <c r="I56" s="207" t="str">
        <f>Rangs!J55</f>
        <v/>
      </c>
      <c r="J56" s="215" t="str">
        <f>Rangs!K55</f>
        <v/>
      </c>
      <c r="K56" s="203" t="s">
        <v>198</v>
      </c>
      <c r="L56" s="137">
        <f>ABS(L9-L21)</f>
        <v>0</v>
      </c>
      <c r="M56" s="202" t="s">
        <v>95</v>
      </c>
      <c r="N56" s="137">
        <f t="shared" si="0"/>
        <v>0</v>
      </c>
      <c r="O56" s="140"/>
      <c r="P56" s="141"/>
      <c r="Q56" s="153"/>
    </row>
    <row r="57" spans="1:17">
      <c r="A57" s="192" t="str">
        <f>Rangs!B56</f>
        <v/>
      </c>
      <c r="B57" s="192" t="str">
        <f>Rangs!C56</f>
        <v/>
      </c>
      <c r="C57" s="207" t="str">
        <f>Rangs!D56</f>
        <v/>
      </c>
      <c r="D57" s="207" t="str">
        <f>Rangs!E56</f>
        <v/>
      </c>
      <c r="E57" s="207" t="str">
        <f>Rangs!F56</f>
        <v/>
      </c>
      <c r="F57" s="207" t="str">
        <f>Rangs!G56</f>
        <v/>
      </c>
      <c r="G57" s="207" t="str">
        <f>Rangs!H56</f>
        <v/>
      </c>
      <c r="H57" s="207" t="str">
        <f>Rangs!I56</f>
        <v/>
      </c>
      <c r="I57" s="207" t="str">
        <f>Rangs!J56</f>
        <v/>
      </c>
      <c r="J57" s="215" t="str">
        <f>Rangs!K56</f>
        <v/>
      </c>
      <c r="K57" s="203" t="s">
        <v>207</v>
      </c>
      <c r="L57" s="137">
        <f>ABS(L9-L23)</f>
        <v>0</v>
      </c>
      <c r="M57" s="202" t="s">
        <v>95</v>
      </c>
      <c r="N57" s="137">
        <f t="shared" si="0"/>
        <v>0</v>
      </c>
      <c r="O57" s="140"/>
      <c r="P57" s="141"/>
      <c r="Q57" s="153"/>
    </row>
    <row r="58" spans="1:17">
      <c r="A58" s="192" t="str">
        <f>Rangs!B57</f>
        <v/>
      </c>
      <c r="B58" s="192" t="str">
        <f>Rangs!C57</f>
        <v/>
      </c>
      <c r="C58" s="207" t="str">
        <f>Rangs!D57</f>
        <v/>
      </c>
      <c r="D58" s="207" t="str">
        <f>Rangs!E57</f>
        <v/>
      </c>
      <c r="E58" s="207" t="str">
        <f>Rangs!F57</f>
        <v/>
      </c>
      <c r="F58" s="207" t="str">
        <f>Rangs!G57</f>
        <v/>
      </c>
      <c r="G58" s="207" t="str">
        <f>Rangs!H57</f>
        <v/>
      </c>
      <c r="H58" s="207" t="str">
        <f>Rangs!I57</f>
        <v/>
      </c>
      <c r="I58" s="207" t="str">
        <f>Rangs!J57</f>
        <v/>
      </c>
      <c r="J58" s="215" t="str">
        <f>Rangs!K57</f>
        <v/>
      </c>
      <c r="K58" s="203" t="s">
        <v>173</v>
      </c>
      <c r="L58" s="137">
        <f>ABS(L11-L13)</f>
        <v>0</v>
      </c>
      <c r="M58" s="202" t="s">
        <v>95</v>
      </c>
      <c r="N58" s="137">
        <f t="shared" si="0"/>
        <v>0</v>
      </c>
      <c r="O58" s="140"/>
      <c r="P58" s="141"/>
      <c r="Q58" s="153"/>
    </row>
    <row r="59" spans="1:17">
      <c r="A59" s="192" t="str">
        <f>Rangs!B58</f>
        <v/>
      </c>
      <c r="B59" s="192" t="str">
        <f>Rangs!C58</f>
        <v/>
      </c>
      <c r="C59" s="207" t="str">
        <f>Rangs!D58</f>
        <v/>
      </c>
      <c r="D59" s="207" t="str">
        <f>Rangs!E58</f>
        <v/>
      </c>
      <c r="E59" s="207" t="str">
        <f>Rangs!F58</f>
        <v/>
      </c>
      <c r="F59" s="207" t="str">
        <f>Rangs!G58</f>
        <v/>
      </c>
      <c r="G59" s="207" t="str">
        <f>Rangs!H58</f>
        <v/>
      </c>
      <c r="H59" s="207" t="str">
        <f>Rangs!I58</f>
        <v/>
      </c>
      <c r="I59" s="207" t="str">
        <f>Rangs!J58</f>
        <v/>
      </c>
      <c r="J59" s="215" t="str">
        <f>Rangs!K58</f>
        <v/>
      </c>
      <c r="K59" s="203" t="s">
        <v>178</v>
      </c>
      <c r="L59" s="137">
        <f>ABS(L11-L15)</f>
        <v>0</v>
      </c>
      <c r="M59" s="202" t="s">
        <v>95</v>
      </c>
      <c r="N59" s="137">
        <f t="shared" si="0"/>
        <v>0</v>
      </c>
      <c r="O59" s="140"/>
      <c r="P59" s="141"/>
      <c r="Q59" s="153"/>
    </row>
    <row r="60" spans="1:17">
      <c r="A60" s="192" t="str">
        <f>Rangs!B59</f>
        <v/>
      </c>
      <c r="B60" s="192" t="str">
        <f>Rangs!C59</f>
        <v/>
      </c>
      <c r="C60" s="207" t="str">
        <f>Rangs!D59</f>
        <v/>
      </c>
      <c r="D60" s="207" t="str">
        <f>Rangs!E59</f>
        <v/>
      </c>
      <c r="E60" s="207" t="str">
        <f>Rangs!F59</f>
        <v/>
      </c>
      <c r="F60" s="207" t="str">
        <f>Rangs!G59</f>
        <v/>
      </c>
      <c r="G60" s="207" t="str">
        <f>Rangs!H59</f>
        <v/>
      </c>
      <c r="H60" s="207" t="str">
        <f>Rangs!I59</f>
        <v/>
      </c>
      <c r="I60" s="207" t="str">
        <f>Rangs!J59</f>
        <v/>
      </c>
      <c r="J60" s="215" t="str">
        <f>Rangs!K59</f>
        <v/>
      </c>
      <c r="K60" s="203" t="s">
        <v>184</v>
      </c>
      <c r="L60" s="137">
        <f>ABS(L11-L17)</f>
        <v>0</v>
      </c>
      <c r="M60" s="202" t="s">
        <v>95</v>
      </c>
      <c r="N60" s="137">
        <f t="shared" si="0"/>
        <v>0</v>
      </c>
      <c r="O60" s="140"/>
      <c r="P60" s="141"/>
      <c r="Q60" s="153"/>
    </row>
    <row r="61" spans="1:17">
      <c r="A61" s="192" t="str">
        <f>Rangs!B60</f>
        <v/>
      </c>
      <c r="B61" s="192" t="str">
        <f>Rangs!C60</f>
        <v/>
      </c>
      <c r="C61" s="207" t="str">
        <f>Rangs!D60</f>
        <v/>
      </c>
      <c r="D61" s="207" t="str">
        <f>Rangs!E60</f>
        <v/>
      </c>
      <c r="E61" s="207" t="str">
        <f>Rangs!F60</f>
        <v/>
      </c>
      <c r="F61" s="207" t="str">
        <f>Rangs!G60</f>
        <v/>
      </c>
      <c r="G61" s="207" t="str">
        <f>Rangs!H60</f>
        <v/>
      </c>
      <c r="H61" s="207" t="str">
        <f>Rangs!I60</f>
        <v/>
      </c>
      <c r="I61" s="207" t="str">
        <f>Rangs!J60</f>
        <v/>
      </c>
      <c r="J61" s="215" t="str">
        <f>Rangs!K60</f>
        <v/>
      </c>
      <c r="K61" s="203" t="s">
        <v>191</v>
      </c>
      <c r="L61" s="137">
        <f>ABS(L11-L19)</f>
        <v>0</v>
      </c>
      <c r="M61" s="202" t="s">
        <v>95</v>
      </c>
      <c r="N61" s="137">
        <f t="shared" si="0"/>
        <v>0</v>
      </c>
      <c r="O61" s="140"/>
      <c r="P61" s="141"/>
      <c r="Q61" s="153"/>
    </row>
    <row r="62" spans="1:17">
      <c r="A62" s="192" t="str">
        <f>Rangs!B61</f>
        <v/>
      </c>
      <c r="B62" s="192" t="str">
        <f>Rangs!C61</f>
        <v/>
      </c>
      <c r="C62" s="207" t="str">
        <f>Rangs!D61</f>
        <v/>
      </c>
      <c r="D62" s="207" t="str">
        <f>Rangs!E61</f>
        <v/>
      </c>
      <c r="E62" s="207" t="str">
        <f>Rangs!F61</f>
        <v/>
      </c>
      <c r="F62" s="207" t="str">
        <f>Rangs!G61</f>
        <v/>
      </c>
      <c r="G62" s="207" t="str">
        <f>Rangs!H61</f>
        <v/>
      </c>
      <c r="H62" s="207" t="str">
        <f>Rangs!I61</f>
        <v/>
      </c>
      <c r="I62" s="207" t="str">
        <f>Rangs!J61</f>
        <v/>
      </c>
      <c r="J62" s="215" t="str">
        <f>Rangs!K61</f>
        <v/>
      </c>
      <c r="K62" s="203" t="s">
        <v>199</v>
      </c>
      <c r="L62" s="137">
        <f>ABS(L11-L21)</f>
        <v>0</v>
      </c>
      <c r="M62" s="202" t="s">
        <v>95</v>
      </c>
      <c r="N62" s="137">
        <f t="shared" si="0"/>
        <v>0</v>
      </c>
      <c r="O62" s="140"/>
      <c r="P62" s="141"/>
      <c r="Q62" s="153"/>
    </row>
    <row r="63" spans="1:17">
      <c r="A63" s="192" t="str">
        <f>Rangs!B62</f>
        <v/>
      </c>
      <c r="B63" s="192" t="str">
        <f>Rangs!C62</f>
        <v/>
      </c>
      <c r="C63" s="207" t="str">
        <f>Rangs!D62</f>
        <v/>
      </c>
      <c r="D63" s="207" t="str">
        <f>Rangs!E62</f>
        <v/>
      </c>
      <c r="E63" s="207" t="str">
        <f>Rangs!F62</f>
        <v/>
      </c>
      <c r="F63" s="207" t="str">
        <f>Rangs!G62</f>
        <v/>
      </c>
      <c r="G63" s="207" t="str">
        <f>Rangs!H62</f>
        <v/>
      </c>
      <c r="H63" s="207" t="str">
        <f>Rangs!I62</f>
        <v/>
      </c>
      <c r="I63" s="207" t="str">
        <f>Rangs!J62</f>
        <v/>
      </c>
      <c r="J63" s="215" t="str">
        <f>Rangs!K62</f>
        <v/>
      </c>
      <c r="K63" s="203" t="s">
        <v>208</v>
      </c>
      <c r="L63" s="137">
        <f>ABS(L11-L23)</f>
        <v>0</v>
      </c>
      <c r="M63" s="202" t="s">
        <v>95</v>
      </c>
      <c r="N63" s="137">
        <f t="shared" si="0"/>
        <v>0</v>
      </c>
      <c r="O63" s="140"/>
      <c r="P63" s="141"/>
      <c r="Q63" s="153"/>
    </row>
    <row r="64" spans="1:17">
      <c r="A64" s="192" t="str">
        <f>Rangs!B63</f>
        <v/>
      </c>
      <c r="B64" s="192" t="str">
        <f>Rangs!C63</f>
        <v/>
      </c>
      <c r="C64" s="207" t="str">
        <f>Rangs!D63</f>
        <v/>
      </c>
      <c r="D64" s="207" t="str">
        <f>Rangs!E63</f>
        <v/>
      </c>
      <c r="E64" s="207" t="str">
        <f>Rangs!F63</f>
        <v/>
      </c>
      <c r="F64" s="207" t="str">
        <f>Rangs!G63</f>
        <v/>
      </c>
      <c r="G64" s="207" t="str">
        <f>Rangs!H63</f>
        <v/>
      </c>
      <c r="H64" s="207" t="str">
        <f>Rangs!I63</f>
        <v/>
      </c>
      <c r="I64" s="207" t="str">
        <f>Rangs!J63</f>
        <v/>
      </c>
      <c r="J64" s="215" t="str">
        <f>Rangs!K63</f>
        <v/>
      </c>
      <c r="K64" s="203" t="s">
        <v>179</v>
      </c>
      <c r="L64" s="137">
        <f>ABS(L13-L15)</f>
        <v>0</v>
      </c>
      <c r="M64" s="202" t="s">
        <v>95</v>
      </c>
      <c r="N64" s="137">
        <f t="shared" si="0"/>
        <v>0</v>
      </c>
      <c r="O64" s="140"/>
      <c r="P64" s="141"/>
      <c r="Q64" s="153"/>
    </row>
    <row r="65" spans="1:17">
      <c r="A65" s="192" t="str">
        <f>Rangs!B64</f>
        <v/>
      </c>
      <c r="B65" s="192" t="str">
        <f>Rangs!C64</f>
        <v/>
      </c>
      <c r="C65" s="207" t="str">
        <f>Rangs!D64</f>
        <v/>
      </c>
      <c r="D65" s="207" t="str">
        <f>Rangs!E64</f>
        <v/>
      </c>
      <c r="E65" s="207" t="str">
        <f>Rangs!F64</f>
        <v/>
      </c>
      <c r="F65" s="207" t="str">
        <f>Rangs!G64</f>
        <v/>
      </c>
      <c r="G65" s="207" t="str">
        <f>Rangs!H64</f>
        <v/>
      </c>
      <c r="H65" s="207" t="str">
        <f>Rangs!I64</f>
        <v/>
      </c>
      <c r="I65" s="207" t="str">
        <f>Rangs!J64</f>
        <v/>
      </c>
      <c r="J65" s="215" t="str">
        <f>Rangs!K64</f>
        <v/>
      </c>
      <c r="K65" s="203" t="s">
        <v>185</v>
      </c>
      <c r="L65" s="137">
        <f>ABS(L13-L17)</f>
        <v>0</v>
      </c>
      <c r="M65" s="202" t="s">
        <v>95</v>
      </c>
      <c r="N65" s="137">
        <f t="shared" si="0"/>
        <v>0</v>
      </c>
      <c r="O65" s="140"/>
      <c r="P65" s="141"/>
      <c r="Q65" s="153"/>
    </row>
    <row r="66" spans="1:17">
      <c r="A66" s="192" t="str">
        <f>Rangs!B65</f>
        <v/>
      </c>
      <c r="B66" s="192" t="str">
        <f>Rangs!C65</f>
        <v/>
      </c>
      <c r="C66" s="207" t="str">
        <f>Rangs!D65</f>
        <v/>
      </c>
      <c r="D66" s="207" t="str">
        <f>Rangs!E65</f>
        <v/>
      </c>
      <c r="E66" s="207" t="str">
        <f>Rangs!F65</f>
        <v/>
      </c>
      <c r="F66" s="207" t="str">
        <f>Rangs!G65</f>
        <v/>
      </c>
      <c r="G66" s="207" t="str">
        <f>Rangs!H65</f>
        <v/>
      </c>
      <c r="H66" s="207" t="str">
        <f>Rangs!I65</f>
        <v/>
      </c>
      <c r="I66" s="207" t="str">
        <f>Rangs!J65</f>
        <v/>
      </c>
      <c r="J66" s="215" t="str">
        <f>Rangs!K65</f>
        <v/>
      </c>
      <c r="K66" s="203" t="s">
        <v>192</v>
      </c>
      <c r="L66" s="137">
        <f>ABS(L13-L19)</f>
        <v>0</v>
      </c>
      <c r="M66" s="202" t="s">
        <v>95</v>
      </c>
      <c r="N66" s="137">
        <f t="shared" si="0"/>
        <v>0</v>
      </c>
      <c r="O66" s="140"/>
      <c r="P66" s="141"/>
      <c r="Q66" s="153"/>
    </row>
    <row r="67" spans="1:17">
      <c r="A67" s="192" t="str">
        <f>Rangs!B66</f>
        <v/>
      </c>
      <c r="B67" s="192" t="str">
        <f>Rangs!C66</f>
        <v/>
      </c>
      <c r="C67" s="207" t="str">
        <f>Rangs!D66</f>
        <v/>
      </c>
      <c r="D67" s="207" t="str">
        <f>Rangs!E66</f>
        <v/>
      </c>
      <c r="E67" s="207" t="str">
        <f>Rangs!F66</f>
        <v/>
      </c>
      <c r="F67" s="207" t="str">
        <f>Rangs!G66</f>
        <v/>
      </c>
      <c r="G67" s="207" t="str">
        <f>Rangs!H66</f>
        <v/>
      </c>
      <c r="H67" s="207" t="str">
        <f>Rangs!I66</f>
        <v/>
      </c>
      <c r="I67" s="207" t="str">
        <f>Rangs!J66</f>
        <v/>
      </c>
      <c r="J67" s="215" t="str">
        <f>Rangs!K66</f>
        <v/>
      </c>
      <c r="K67" s="203" t="s">
        <v>200</v>
      </c>
      <c r="L67" s="137">
        <f>ABS(L13-L21)</f>
        <v>0</v>
      </c>
      <c r="M67" s="202" t="s">
        <v>95</v>
      </c>
      <c r="N67" s="137">
        <f t="shared" si="0"/>
        <v>0</v>
      </c>
      <c r="O67" s="140"/>
      <c r="P67" s="141"/>
      <c r="Q67" s="153"/>
    </row>
    <row r="68" spans="1:17">
      <c r="A68" s="192" t="str">
        <f>Rangs!B67</f>
        <v/>
      </c>
      <c r="B68" s="192" t="str">
        <f>Rangs!C67</f>
        <v/>
      </c>
      <c r="C68" s="207" t="str">
        <f>Rangs!D67</f>
        <v/>
      </c>
      <c r="D68" s="207" t="str">
        <f>Rangs!E67</f>
        <v/>
      </c>
      <c r="E68" s="207" t="str">
        <f>Rangs!F67</f>
        <v/>
      </c>
      <c r="F68" s="207" t="str">
        <f>Rangs!G67</f>
        <v/>
      </c>
      <c r="G68" s="207" t="str">
        <f>Rangs!H67</f>
        <v/>
      </c>
      <c r="H68" s="207" t="str">
        <f>Rangs!I67</f>
        <v/>
      </c>
      <c r="I68" s="207" t="str">
        <f>Rangs!J67</f>
        <v/>
      </c>
      <c r="J68" s="215" t="str">
        <f>Rangs!K67</f>
        <v/>
      </c>
      <c r="K68" s="203" t="s">
        <v>209</v>
      </c>
      <c r="L68" s="137">
        <f>ABS(L13-L23)</f>
        <v>0</v>
      </c>
      <c r="M68" s="202" t="s">
        <v>95</v>
      </c>
      <c r="N68" s="137">
        <f t="shared" si="0"/>
        <v>0</v>
      </c>
      <c r="O68" s="140"/>
      <c r="P68" s="141"/>
      <c r="Q68" s="153"/>
    </row>
    <row r="69" spans="1:17">
      <c r="A69" s="192" t="str">
        <f>Rangs!B68</f>
        <v/>
      </c>
      <c r="B69" s="192" t="str">
        <f>Rangs!C68</f>
        <v/>
      </c>
      <c r="C69" s="207" t="str">
        <f>Rangs!D68</f>
        <v/>
      </c>
      <c r="D69" s="207" t="str">
        <f>Rangs!E68</f>
        <v/>
      </c>
      <c r="E69" s="207" t="str">
        <f>Rangs!F68</f>
        <v/>
      </c>
      <c r="F69" s="207" t="str">
        <f>Rangs!G68</f>
        <v/>
      </c>
      <c r="G69" s="207" t="str">
        <f>Rangs!H68</f>
        <v/>
      </c>
      <c r="H69" s="207" t="str">
        <f>Rangs!I68</f>
        <v/>
      </c>
      <c r="I69" s="207" t="str">
        <f>Rangs!J68</f>
        <v/>
      </c>
      <c r="J69" s="215" t="str">
        <f>Rangs!K68</f>
        <v/>
      </c>
      <c r="K69" s="203" t="s">
        <v>186</v>
      </c>
      <c r="L69" s="137">
        <f>ABS(L15-L17)</f>
        <v>0</v>
      </c>
      <c r="M69" s="202" t="s">
        <v>95</v>
      </c>
      <c r="N69" s="137">
        <f t="shared" si="0"/>
        <v>0</v>
      </c>
      <c r="O69" s="140"/>
      <c r="P69" s="141"/>
      <c r="Q69" s="153"/>
    </row>
    <row r="70" spans="1:17">
      <c r="A70" s="192" t="str">
        <f>Rangs!B69</f>
        <v/>
      </c>
      <c r="B70" s="192" t="str">
        <f>Rangs!C69</f>
        <v/>
      </c>
      <c r="C70" s="207" t="str">
        <f>Rangs!D69</f>
        <v/>
      </c>
      <c r="D70" s="207" t="str">
        <f>Rangs!E69</f>
        <v/>
      </c>
      <c r="E70" s="207" t="str">
        <f>Rangs!F69</f>
        <v/>
      </c>
      <c r="F70" s="207" t="str">
        <f>Rangs!G69</f>
        <v/>
      </c>
      <c r="G70" s="207" t="str">
        <f>Rangs!H69</f>
        <v/>
      </c>
      <c r="H70" s="207" t="str">
        <f>Rangs!I69</f>
        <v/>
      </c>
      <c r="I70" s="207" t="str">
        <f>Rangs!J69</f>
        <v/>
      </c>
      <c r="J70" s="215" t="str">
        <f>Rangs!K69</f>
        <v/>
      </c>
      <c r="K70" s="203" t="s">
        <v>193</v>
      </c>
      <c r="L70" s="137">
        <f>ABS(L15-L19)</f>
        <v>0</v>
      </c>
      <c r="M70" s="202" t="s">
        <v>95</v>
      </c>
      <c r="N70" s="137">
        <f t="shared" si="0"/>
        <v>0</v>
      </c>
      <c r="O70" s="140"/>
      <c r="P70" s="141"/>
      <c r="Q70" s="153"/>
    </row>
    <row r="71" spans="1:17">
      <c r="A71" s="192" t="str">
        <f>Rangs!B70</f>
        <v/>
      </c>
      <c r="B71" s="192" t="str">
        <f>Rangs!C70</f>
        <v/>
      </c>
      <c r="C71" s="207" t="str">
        <f>Rangs!D70</f>
        <v/>
      </c>
      <c r="D71" s="207" t="str">
        <f>Rangs!E70</f>
        <v/>
      </c>
      <c r="E71" s="207" t="str">
        <f>Rangs!F70</f>
        <v/>
      </c>
      <c r="F71" s="207" t="str">
        <f>Rangs!G70</f>
        <v/>
      </c>
      <c r="G71" s="207" t="str">
        <f>Rangs!H70</f>
        <v/>
      </c>
      <c r="H71" s="207" t="str">
        <f>Rangs!I70</f>
        <v/>
      </c>
      <c r="I71" s="207" t="str">
        <f>Rangs!J70</f>
        <v/>
      </c>
      <c r="J71" s="215" t="str">
        <f>Rangs!K70</f>
        <v/>
      </c>
      <c r="K71" s="203" t="s">
        <v>201</v>
      </c>
      <c r="L71" s="137">
        <f>ABS(L15-L21)</f>
        <v>0</v>
      </c>
      <c r="M71" s="202" t="s">
        <v>95</v>
      </c>
      <c r="N71" s="137">
        <f t="shared" si="0"/>
        <v>0</v>
      </c>
      <c r="O71" s="140"/>
      <c r="P71" s="141"/>
      <c r="Q71" s="153"/>
    </row>
    <row r="72" spans="1:17">
      <c r="A72" s="192" t="str">
        <f>Rangs!B71</f>
        <v/>
      </c>
      <c r="B72" s="192" t="str">
        <f>Rangs!C71</f>
        <v/>
      </c>
      <c r="C72" s="207" t="str">
        <f>Rangs!D71</f>
        <v/>
      </c>
      <c r="D72" s="207" t="str">
        <f>Rangs!E71</f>
        <v/>
      </c>
      <c r="E72" s="207" t="str">
        <f>Rangs!F71</f>
        <v/>
      </c>
      <c r="F72" s="207" t="str">
        <f>Rangs!G71</f>
        <v/>
      </c>
      <c r="G72" s="207" t="str">
        <f>Rangs!H71</f>
        <v/>
      </c>
      <c r="H72" s="207" t="str">
        <f>Rangs!I71</f>
        <v/>
      </c>
      <c r="I72" s="207" t="str">
        <f>Rangs!J71</f>
        <v/>
      </c>
      <c r="J72" s="215" t="str">
        <f>Rangs!K71</f>
        <v/>
      </c>
      <c r="K72" s="203" t="s">
        <v>210</v>
      </c>
      <c r="L72" s="137">
        <f>ABS(L15-L23)</f>
        <v>0</v>
      </c>
      <c r="M72" s="202" t="s">
        <v>95</v>
      </c>
      <c r="N72" s="137">
        <f t="shared" si="0"/>
        <v>0</v>
      </c>
      <c r="O72" s="140"/>
      <c r="P72" s="141"/>
      <c r="Q72" s="153"/>
    </row>
    <row r="73" spans="1:17">
      <c r="A73" s="192" t="str">
        <f>Rangs!B72</f>
        <v/>
      </c>
      <c r="B73" s="192" t="str">
        <f>Rangs!C72</f>
        <v/>
      </c>
      <c r="C73" s="207" t="str">
        <f>Rangs!D72</f>
        <v/>
      </c>
      <c r="D73" s="207" t="str">
        <f>Rangs!E72</f>
        <v/>
      </c>
      <c r="E73" s="207" t="str">
        <f>Rangs!F72</f>
        <v/>
      </c>
      <c r="F73" s="207" t="str">
        <f>Rangs!G72</f>
        <v/>
      </c>
      <c r="G73" s="207" t="str">
        <f>Rangs!H72</f>
        <v/>
      </c>
      <c r="H73" s="207" t="str">
        <f>Rangs!I72</f>
        <v/>
      </c>
      <c r="I73" s="207" t="str">
        <f>Rangs!J72</f>
        <v/>
      </c>
      <c r="J73" s="215" t="str">
        <f>Rangs!K72</f>
        <v/>
      </c>
      <c r="K73" s="203" t="s">
        <v>194</v>
      </c>
      <c r="L73" s="137">
        <f>ABS(L17-L19)</f>
        <v>0</v>
      </c>
      <c r="M73" s="202" t="s">
        <v>95</v>
      </c>
      <c r="N73" s="137">
        <f t="shared" si="0"/>
        <v>0</v>
      </c>
      <c r="O73" s="177"/>
      <c r="P73" s="141"/>
      <c r="Q73" s="153"/>
    </row>
    <row r="74" spans="1:17">
      <c r="A74" s="192" t="str">
        <f>Rangs!B73</f>
        <v/>
      </c>
      <c r="B74" s="192" t="str">
        <f>Rangs!C73</f>
        <v/>
      </c>
      <c r="C74" s="207" t="str">
        <f>Rangs!D73</f>
        <v/>
      </c>
      <c r="D74" s="207" t="str">
        <f>Rangs!E73</f>
        <v/>
      </c>
      <c r="E74" s="207" t="str">
        <f>Rangs!F73</f>
        <v/>
      </c>
      <c r="F74" s="207" t="str">
        <f>Rangs!G73</f>
        <v/>
      </c>
      <c r="G74" s="207" t="str">
        <f>Rangs!H73</f>
        <v/>
      </c>
      <c r="H74" s="207" t="str">
        <f>Rangs!I73</f>
        <v/>
      </c>
      <c r="I74" s="207" t="str">
        <f>Rangs!J73</f>
        <v/>
      </c>
      <c r="J74" s="215" t="str">
        <f>Rangs!K73</f>
        <v/>
      </c>
      <c r="K74" s="203" t="s">
        <v>202</v>
      </c>
      <c r="L74" s="137">
        <f>ABS(L17-L21)</f>
        <v>0</v>
      </c>
      <c r="M74" s="202" t="s">
        <v>95</v>
      </c>
      <c r="N74" s="137">
        <f t="shared" si="0"/>
        <v>0</v>
      </c>
      <c r="O74" s="177"/>
      <c r="P74" s="141"/>
      <c r="Q74" s="153"/>
    </row>
    <row r="75" spans="1:17">
      <c r="A75" s="192" t="str">
        <f>Rangs!B74</f>
        <v/>
      </c>
      <c r="B75" s="192" t="str">
        <f>Rangs!C74</f>
        <v/>
      </c>
      <c r="C75" s="207" t="str">
        <f>Rangs!D74</f>
        <v/>
      </c>
      <c r="D75" s="207" t="str">
        <f>Rangs!E74</f>
        <v/>
      </c>
      <c r="E75" s="207" t="str">
        <f>Rangs!F74</f>
        <v/>
      </c>
      <c r="F75" s="207" t="str">
        <f>Rangs!G74</f>
        <v/>
      </c>
      <c r="G75" s="207" t="str">
        <f>Rangs!H74</f>
        <v/>
      </c>
      <c r="H75" s="207" t="str">
        <f>Rangs!I74</f>
        <v/>
      </c>
      <c r="I75" s="207" t="str">
        <f>Rangs!J74</f>
        <v/>
      </c>
      <c r="J75" s="215" t="str">
        <f>Rangs!K74</f>
        <v/>
      </c>
      <c r="K75" s="203" t="s">
        <v>211</v>
      </c>
      <c r="L75" s="137">
        <f>ABS(L17-L23)</f>
        <v>0</v>
      </c>
      <c r="M75" s="202" t="s">
        <v>95</v>
      </c>
      <c r="N75" s="137">
        <f t="shared" si="0"/>
        <v>0</v>
      </c>
      <c r="O75" s="177"/>
      <c r="P75" s="141"/>
      <c r="Q75" s="153"/>
    </row>
    <row r="76" spans="1:17">
      <c r="A76" s="192" t="str">
        <f>Rangs!B75</f>
        <v/>
      </c>
      <c r="B76" s="192" t="str">
        <f>Rangs!C75</f>
        <v/>
      </c>
      <c r="C76" s="207" t="str">
        <f>Rangs!D75</f>
        <v/>
      </c>
      <c r="D76" s="207" t="str">
        <f>Rangs!E75</f>
        <v/>
      </c>
      <c r="E76" s="207" t="str">
        <f>Rangs!F75</f>
        <v/>
      </c>
      <c r="F76" s="207" t="str">
        <f>Rangs!G75</f>
        <v/>
      </c>
      <c r="G76" s="207" t="str">
        <f>Rangs!H75</f>
        <v/>
      </c>
      <c r="H76" s="207" t="str">
        <f>Rangs!I75</f>
        <v/>
      </c>
      <c r="I76" s="207" t="str">
        <f>Rangs!J75</f>
        <v/>
      </c>
      <c r="J76" s="215" t="str">
        <f>Rangs!K75</f>
        <v/>
      </c>
      <c r="K76" s="203" t="s">
        <v>203</v>
      </c>
      <c r="L76" s="137">
        <f>ABS(L19-L21)</f>
        <v>0</v>
      </c>
      <c r="M76" s="202" t="s">
        <v>95</v>
      </c>
      <c r="N76" s="137">
        <f t="shared" si="0"/>
        <v>0</v>
      </c>
      <c r="O76" s="177"/>
      <c r="P76" s="141"/>
      <c r="Q76" s="153"/>
    </row>
    <row r="77" spans="1:17">
      <c r="A77" s="192" t="str">
        <f>Rangs!B76</f>
        <v/>
      </c>
      <c r="B77" s="192" t="str">
        <f>Rangs!C76</f>
        <v/>
      </c>
      <c r="C77" s="207" t="str">
        <f>Rangs!D76</f>
        <v/>
      </c>
      <c r="D77" s="207" t="str">
        <f>Rangs!E76</f>
        <v/>
      </c>
      <c r="E77" s="207" t="str">
        <f>Rangs!F76</f>
        <v/>
      </c>
      <c r="F77" s="207" t="str">
        <f>Rangs!G76</f>
        <v/>
      </c>
      <c r="G77" s="207" t="str">
        <f>Rangs!H76</f>
        <v/>
      </c>
      <c r="H77" s="207" t="str">
        <f>Rangs!I76</f>
        <v/>
      </c>
      <c r="I77" s="207" t="str">
        <f>Rangs!J76</f>
        <v/>
      </c>
      <c r="J77" s="215" t="str">
        <f>Rangs!K76</f>
        <v/>
      </c>
      <c r="K77" s="203" t="s">
        <v>212</v>
      </c>
      <c r="L77" s="137">
        <f>ABS(L19-L23)</f>
        <v>0</v>
      </c>
      <c r="M77" s="202" t="s">
        <v>95</v>
      </c>
      <c r="N77" s="137">
        <f t="shared" si="0"/>
        <v>0</v>
      </c>
      <c r="O77" s="177"/>
      <c r="P77" s="141"/>
      <c r="Q77" s="153"/>
    </row>
    <row r="78" spans="1:17" ht="16.2" thickBot="1">
      <c r="A78" s="192" t="str">
        <f>Rangs!B77</f>
        <v/>
      </c>
      <c r="B78" s="192" t="str">
        <f>Rangs!C77</f>
        <v/>
      </c>
      <c r="C78" s="207" t="str">
        <f>Rangs!D77</f>
        <v/>
      </c>
      <c r="D78" s="207" t="str">
        <f>Rangs!E77</f>
        <v/>
      </c>
      <c r="E78" s="207" t="str">
        <f>Rangs!F77</f>
        <v/>
      </c>
      <c r="F78" s="207" t="str">
        <f>Rangs!G77</f>
        <v/>
      </c>
      <c r="G78" s="207" t="str">
        <f>Rangs!H77</f>
        <v/>
      </c>
      <c r="H78" s="207" t="str">
        <f>Rangs!I77</f>
        <v/>
      </c>
      <c r="I78" s="207" t="str">
        <f>Rangs!J77</f>
        <v/>
      </c>
      <c r="J78" s="215" t="str">
        <f>Rangs!K77</f>
        <v/>
      </c>
      <c r="K78" s="204" t="s">
        <v>213</v>
      </c>
      <c r="L78" s="155">
        <f>ABS(L21-L23)</f>
        <v>0</v>
      </c>
      <c r="M78" s="205" t="s">
        <v>95</v>
      </c>
      <c r="N78" s="155">
        <f t="shared" si="0"/>
        <v>0</v>
      </c>
      <c r="O78" s="206"/>
      <c r="P78" s="159"/>
      <c r="Q78" s="160"/>
    </row>
    <row r="79" spans="1:17" ht="16.2" thickBot="1">
      <c r="A79" s="192" t="str">
        <f>Rangs!B78</f>
        <v/>
      </c>
      <c r="B79" s="192" t="str">
        <f>Rangs!C78</f>
        <v/>
      </c>
      <c r="C79" s="207" t="str">
        <f>Rangs!D78</f>
        <v/>
      </c>
      <c r="D79" s="207" t="str">
        <f>Rangs!E78</f>
        <v/>
      </c>
      <c r="E79" s="207" t="str">
        <f>Rangs!F78</f>
        <v/>
      </c>
      <c r="F79" s="207" t="str">
        <f>Rangs!G78</f>
        <v/>
      </c>
      <c r="G79" s="207" t="str">
        <f>Rangs!H78</f>
        <v/>
      </c>
      <c r="H79" s="207" t="str">
        <f>Rangs!I78</f>
        <v/>
      </c>
      <c r="I79" s="207" t="str">
        <f>Rangs!J78</f>
        <v/>
      </c>
      <c r="J79" s="207" t="str">
        <f>Rangs!K78</f>
        <v/>
      </c>
      <c r="K79" s="114"/>
      <c r="L79" s="115"/>
      <c r="M79" s="115"/>
      <c r="N79" s="115"/>
      <c r="O79" s="115"/>
      <c r="P79" s="115"/>
      <c r="Q79" s="115"/>
    </row>
    <row r="80" spans="1:17" ht="47.25" customHeight="1">
      <c r="A80" s="192" t="str">
        <f>Rangs!B79</f>
        <v/>
      </c>
      <c r="B80" s="192" t="str">
        <f>Rangs!C79</f>
        <v/>
      </c>
      <c r="C80" s="207" t="str">
        <f>Rangs!D79</f>
        <v/>
      </c>
      <c r="D80" s="207" t="str">
        <f>Rangs!E79</f>
        <v/>
      </c>
      <c r="E80" s="207" t="str">
        <f>Rangs!F79</f>
        <v/>
      </c>
      <c r="F80" s="207" t="str">
        <f>Rangs!G79</f>
        <v/>
      </c>
      <c r="G80" s="207" t="str">
        <f>Rangs!H79</f>
        <v/>
      </c>
      <c r="H80" s="207" t="str">
        <f>Rangs!I79</f>
        <v/>
      </c>
      <c r="I80" s="207" t="str">
        <f>Rangs!J79</f>
        <v/>
      </c>
      <c r="J80" s="215" t="str">
        <f>Rangs!K79</f>
        <v/>
      </c>
      <c r="K80" s="254" t="s">
        <v>384</v>
      </c>
      <c r="L80" s="255"/>
      <c r="M80" s="255"/>
      <c r="N80" s="255"/>
      <c r="O80" s="255"/>
      <c r="P80" s="255"/>
      <c r="Q80" s="256"/>
    </row>
    <row r="81" spans="1:17">
      <c r="A81" s="192" t="str">
        <f>Rangs!B80</f>
        <v/>
      </c>
      <c r="B81" s="192" t="str">
        <f>Rangs!C80</f>
        <v/>
      </c>
      <c r="C81" s="207" t="str">
        <f>Rangs!D80</f>
        <v/>
      </c>
      <c r="D81" s="207" t="str">
        <f>Rangs!E80</f>
        <v/>
      </c>
      <c r="E81" s="207" t="str">
        <f>Rangs!F80</f>
        <v/>
      </c>
      <c r="F81" s="207" t="str">
        <f>Rangs!G80</f>
        <v/>
      </c>
      <c r="G81" s="207" t="str">
        <f>Rangs!H80</f>
        <v/>
      </c>
      <c r="H81" s="207" t="str">
        <f>Rangs!I80</f>
        <v/>
      </c>
      <c r="I81" s="207" t="str">
        <f>Rangs!J80</f>
        <v/>
      </c>
      <c r="J81" s="215" t="str">
        <f>Rangs!K80</f>
        <v/>
      </c>
      <c r="K81" s="143"/>
      <c r="L81" s="122"/>
      <c r="M81" s="122"/>
      <c r="N81" s="122"/>
      <c r="O81" s="122"/>
      <c r="P81" s="122"/>
      <c r="Q81" s="144"/>
    </row>
    <row r="82" spans="1:17">
      <c r="A82" s="192" t="str">
        <f>Rangs!B81</f>
        <v/>
      </c>
      <c r="B82" s="192" t="str">
        <f>Rangs!C81</f>
        <v/>
      </c>
      <c r="C82" s="207" t="str">
        <f>Rangs!D81</f>
        <v/>
      </c>
      <c r="D82" s="207" t="str">
        <f>Rangs!E81</f>
        <v/>
      </c>
      <c r="E82" s="207" t="str">
        <f>Rangs!F81</f>
        <v/>
      </c>
      <c r="F82" s="207" t="str">
        <f>Rangs!G81</f>
        <v/>
      </c>
      <c r="G82" s="207" t="str">
        <f>Rangs!H81</f>
        <v/>
      </c>
      <c r="H82" s="207" t="str">
        <f>Rangs!I81</f>
        <v/>
      </c>
      <c r="I82" s="207" t="str">
        <f>Rangs!J81</f>
        <v/>
      </c>
      <c r="J82" s="215" t="str">
        <f>Rangs!K81</f>
        <v/>
      </c>
      <c r="K82" s="143"/>
      <c r="L82" s="250"/>
      <c r="M82" s="250"/>
      <c r="N82" s="250"/>
      <c r="O82" s="250"/>
      <c r="P82" s="250"/>
      <c r="Q82" s="251"/>
    </row>
    <row r="83" spans="1:17">
      <c r="A83" s="192" t="str">
        <f>Rangs!B82</f>
        <v/>
      </c>
      <c r="B83" s="192" t="str">
        <f>Rangs!C82</f>
        <v/>
      </c>
      <c r="C83" s="207" t="str">
        <f>Rangs!D82</f>
        <v/>
      </c>
      <c r="D83" s="207" t="str">
        <f>Rangs!E82</f>
        <v/>
      </c>
      <c r="E83" s="207" t="str">
        <f>Rangs!F82</f>
        <v/>
      </c>
      <c r="F83" s="207" t="str">
        <f>Rangs!G82</f>
        <v/>
      </c>
      <c r="G83" s="207" t="str">
        <f>Rangs!H82</f>
        <v/>
      </c>
      <c r="H83" s="207" t="str">
        <f>Rangs!I82</f>
        <v/>
      </c>
      <c r="I83" s="207" t="str">
        <f>Rangs!J82</f>
        <v/>
      </c>
      <c r="J83" s="215" t="str">
        <f>Rangs!K82</f>
        <v/>
      </c>
      <c r="K83" s="164"/>
      <c r="L83" s="275" t="s">
        <v>81</v>
      </c>
      <c r="M83" s="276"/>
      <c r="N83" s="275" t="s">
        <v>82</v>
      </c>
      <c r="O83" s="276"/>
      <c r="P83" s="123"/>
      <c r="Q83" s="165"/>
    </row>
    <row r="84" spans="1:17">
      <c r="A84" s="192" t="str">
        <f>Rangs!B83</f>
        <v/>
      </c>
      <c r="B84" s="192" t="str">
        <f>Rangs!C83</f>
        <v/>
      </c>
      <c r="C84" s="207" t="str">
        <f>Rangs!D83</f>
        <v/>
      </c>
      <c r="D84" s="207" t="str">
        <f>Rangs!E83</f>
        <v/>
      </c>
      <c r="E84" s="207" t="str">
        <f>Rangs!F83</f>
        <v/>
      </c>
      <c r="F84" s="207" t="str">
        <f>Rangs!G83</f>
        <v/>
      </c>
      <c r="G84" s="207" t="str">
        <f>Rangs!H83</f>
        <v/>
      </c>
      <c r="H84" s="207" t="str">
        <f>Rangs!I83</f>
        <v/>
      </c>
      <c r="I84" s="207" t="str">
        <f>Rangs!J83</f>
        <v/>
      </c>
      <c r="J84" s="215" t="str">
        <f>Rangs!K83</f>
        <v/>
      </c>
      <c r="K84" s="166" t="s">
        <v>39</v>
      </c>
      <c r="L84" s="116">
        <v>0.05</v>
      </c>
      <c r="M84" s="116">
        <v>0.01</v>
      </c>
      <c r="N84" s="116">
        <v>0.05</v>
      </c>
      <c r="O84" s="116">
        <v>0.01</v>
      </c>
      <c r="P84" s="123"/>
      <c r="Q84" s="165"/>
    </row>
    <row r="85" spans="1:17" ht="16.2" thickBot="1">
      <c r="A85" s="192" t="str">
        <f>Rangs!B84</f>
        <v/>
      </c>
      <c r="B85" s="192" t="str">
        <f>Rangs!C84</f>
        <v/>
      </c>
      <c r="C85" s="207" t="str">
        <f>Rangs!D84</f>
        <v/>
      </c>
      <c r="D85" s="207" t="str">
        <f>Rangs!E84</f>
        <v/>
      </c>
      <c r="E85" s="207" t="str">
        <f>Rangs!F84</f>
        <v/>
      </c>
      <c r="F85" s="207" t="str">
        <f>Rangs!G84</f>
        <v/>
      </c>
      <c r="G85" s="207" t="str">
        <f>Rangs!H84</f>
        <v/>
      </c>
      <c r="H85" s="207" t="str">
        <f>Rangs!I84</f>
        <v/>
      </c>
      <c r="I85" s="207" t="str">
        <f>Rangs!J84</f>
        <v/>
      </c>
      <c r="J85" s="215" t="str">
        <f>Rangs!K84</f>
        <v/>
      </c>
      <c r="K85" s="180" t="s">
        <v>98</v>
      </c>
      <c r="L85" s="124">
        <v>3</v>
      </c>
      <c r="M85" s="125">
        <v>4</v>
      </c>
      <c r="N85" s="125">
        <v>5</v>
      </c>
      <c r="O85" s="118">
        <v>6</v>
      </c>
      <c r="P85" s="126"/>
      <c r="Q85" s="168"/>
    </row>
    <row r="86" spans="1:17" ht="16.2" thickBot="1">
      <c r="A86" s="192" t="str">
        <f>Rangs!B85</f>
        <v/>
      </c>
      <c r="B86" s="192" t="str">
        <f>Rangs!C85</f>
        <v/>
      </c>
      <c r="C86" s="207" t="str">
        <f>Rangs!D85</f>
        <v/>
      </c>
      <c r="D86" s="207" t="str">
        <f>Rangs!E85</f>
        <v/>
      </c>
      <c r="E86" s="207" t="str">
        <f>Rangs!F85</f>
        <v/>
      </c>
      <c r="F86" s="207" t="str">
        <f>Rangs!G85</f>
        <v/>
      </c>
      <c r="G86" s="207" t="str">
        <f>Rangs!H85</f>
        <v/>
      </c>
      <c r="H86" s="207" t="str">
        <f>Rangs!I85</f>
        <v/>
      </c>
      <c r="I86" s="207" t="str">
        <f>Rangs!J85</f>
        <v/>
      </c>
      <c r="J86" s="215" t="str">
        <f>Rangs!K85</f>
        <v/>
      </c>
      <c r="K86" s="179" t="s">
        <v>91</v>
      </c>
      <c r="L86" s="134">
        <v>3</v>
      </c>
      <c r="M86" s="122"/>
      <c r="N86" s="122"/>
      <c r="O86" s="122"/>
      <c r="P86" s="122"/>
      <c r="Q86" s="144"/>
    </row>
    <row r="87" spans="1:17">
      <c r="A87" s="192" t="str">
        <f>Rangs!B86</f>
        <v/>
      </c>
      <c r="B87" s="192" t="str">
        <f>Rangs!C86</f>
        <v/>
      </c>
      <c r="C87" s="207" t="str">
        <f>Rangs!D86</f>
        <v/>
      </c>
      <c r="D87" s="207" t="str">
        <f>Rangs!E86</f>
        <v/>
      </c>
      <c r="E87" s="207" t="str">
        <f>Rangs!F86</f>
        <v/>
      </c>
      <c r="F87" s="207" t="str">
        <f>Rangs!G86</f>
        <v/>
      </c>
      <c r="G87" s="207" t="str">
        <f>Rangs!H86</f>
        <v/>
      </c>
      <c r="H87" s="207" t="str">
        <f>Rangs!I86</f>
        <v/>
      </c>
      <c r="I87" s="207" t="str">
        <f>Rangs!J86</f>
        <v/>
      </c>
      <c r="J87" s="215" t="str">
        <f>Rangs!K86</f>
        <v/>
      </c>
      <c r="K87" s="143"/>
      <c r="L87" s="122"/>
      <c r="M87" s="169" t="s">
        <v>99</v>
      </c>
      <c r="N87" s="162">
        <f>VLOOKUP(9,_TZ3,L86,FALSE)</f>
        <v>2.69</v>
      </c>
      <c r="O87" s="122"/>
      <c r="P87" s="122"/>
      <c r="Q87" s="144"/>
    </row>
    <row r="88" spans="1:17">
      <c r="A88" s="192" t="str">
        <f>Rangs!B87</f>
        <v/>
      </c>
      <c r="B88" s="192" t="str">
        <f>Rangs!C87</f>
        <v/>
      </c>
      <c r="C88" s="207" t="str">
        <f>Rangs!D87</f>
        <v/>
      </c>
      <c r="D88" s="207" t="str">
        <f>Rangs!E87</f>
        <v/>
      </c>
      <c r="E88" s="207" t="str">
        <f>Rangs!F87</f>
        <v/>
      </c>
      <c r="F88" s="207" t="str">
        <f>Rangs!G87</f>
        <v/>
      </c>
      <c r="G88" s="207" t="str">
        <f>Rangs!H87</f>
        <v/>
      </c>
      <c r="H88" s="207" t="str">
        <f>Rangs!I87</f>
        <v/>
      </c>
      <c r="I88" s="207" t="str">
        <f>Rangs!J87</f>
        <v/>
      </c>
      <c r="J88" s="215" t="str">
        <f>Rangs!K87</f>
        <v/>
      </c>
      <c r="K88" s="247" t="s">
        <v>93</v>
      </c>
      <c r="L88" s="248"/>
      <c r="M88" s="249" t="s">
        <v>94</v>
      </c>
      <c r="N88" s="264"/>
      <c r="O88" s="135"/>
      <c r="P88" s="136"/>
      <c r="Q88" s="151"/>
    </row>
    <row r="89" spans="1:17">
      <c r="A89" s="192" t="str">
        <f>Rangs!B88</f>
        <v/>
      </c>
      <c r="B89" s="192" t="str">
        <f>Rangs!C88</f>
        <v/>
      </c>
      <c r="C89" s="207" t="str">
        <f>Rangs!D88</f>
        <v/>
      </c>
      <c r="D89" s="207" t="str">
        <f>Rangs!E88</f>
        <v/>
      </c>
      <c r="E89" s="207" t="str">
        <f>Rangs!F88</f>
        <v/>
      </c>
      <c r="F89" s="207" t="str">
        <f>Rangs!G88</f>
        <v/>
      </c>
      <c r="G89" s="207" t="str">
        <f>Rangs!H88</f>
        <v/>
      </c>
      <c r="H89" s="207" t="str">
        <f>Rangs!I88</f>
        <v/>
      </c>
      <c r="I89" s="207" t="str">
        <f>Rangs!J88</f>
        <v/>
      </c>
      <c r="J89" s="215" t="str">
        <f>Rangs!K88</f>
        <v/>
      </c>
      <c r="K89" s="203" t="s">
        <v>164</v>
      </c>
      <c r="L89" s="137">
        <f>ABS(L5-L7)</f>
        <v>0</v>
      </c>
      <c r="M89" s="202" t="s">
        <v>95</v>
      </c>
      <c r="N89" s="137">
        <f>$N$87*SQRT(($L$3*10*(10+1))/6)</f>
        <v>0</v>
      </c>
      <c r="O89" s="140" t="s">
        <v>96</v>
      </c>
      <c r="P89" s="141"/>
      <c r="Q89" s="153"/>
    </row>
    <row r="90" spans="1:17">
      <c r="A90" s="192" t="str">
        <f>Rangs!B89</f>
        <v/>
      </c>
      <c r="B90" s="192" t="str">
        <f>Rangs!C89</f>
        <v/>
      </c>
      <c r="C90" s="207" t="str">
        <f>Rangs!D89</f>
        <v/>
      </c>
      <c r="D90" s="207" t="str">
        <f>Rangs!E89</f>
        <v/>
      </c>
      <c r="E90" s="207" t="str">
        <f>Rangs!F89</f>
        <v/>
      </c>
      <c r="F90" s="207" t="str">
        <f>Rangs!G89</f>
        <v/>
      </c>
      <c r="G90" s="207" t="str">
        <f>Rangs!H89</f>
        <v/>
      </c>
      <c r="H90" s="207" t="str">
        <f>Rangs!I89</f>
        <v/>
      </c>
      <c r="I90" s="207" t="str">
        <f>Rangs!J89</f>
        <v/>
      </c>
      <c r="J90" s="215" t="str">
        <f>Rangs!K89</f>
        <v/>
      </c>
      <c r="K90" s="203" t="s">
        <v>165</v>
      </c>
      <c r="L90" s="137">
        <f>ABS(L5-L9)</f>
        <v>0</v>
      </c>
      <c r="M90" s="202" t="s">
        <v>95</v>
      </c>
      <c r="N90" s="137">
        <f t="shared" ref="N90:N97" si="1">$N$87*SQRT(($L$3*10*(10+1))/6)</f>
        <v>0</v>
      </c>
      <c r="O90" s="140" t="s">
        <v>135</v>
      </c>
      <c r="P90" s="141"/>
      <c r="Q90" s="153"/>
    </row>
    <row r="91" spans="1:17">
      <c r="A91" s="192" t="str">
        <f>Rangs!B90</f>
        <v/>
      </c>
      <c r="B91" s="192" t="str">
        <f>Rangs!C90</f>
        <v/>
      </c>
      <c r="C91" s="207" t="str">
        <f>Rangs!D90</f>
        <v/>
      </c>
      <c r="D91" s="207" t="str">
        <f>Rangs!E90</f>
        <v/>
      </c>
      <c r="E91" s="207" t="str">
        <f>Rangs!F90</f>
        <v/>
      </c>
      <c r="F91" s="207" t="str">
        <f>Rangs!G90</f>
        <v/>
      </c>
      <c r="G91" s="207" t="str">
        <f>Rangs!H90</f>
        <v/>
      </c>
      <c r="H91" s="207" t="str">
        <f>Rangs!I90</f>
        <v/>
      </c>
      <c r="I91" s="207" t="str">
        <f>Rangs!J90</f>
        <v/>
      </c>
      <c r="J91" s="215" t="str">
        <f>Rangs!K90</f>
        <v/>
      </c>
      <c r="K91" s="203" t="s">
        <v>169</v>
      </c>
      <c r="L91" s="137">
        <f>ABS(L5-L11)</f>
        <v>0</v>
      </c>
      <c r="M91" s="202" t="s">
        <v>95</v>
      </c>
      <c r="N91" s="137">
        <f t="shared" si="1"/>
        <v>0</v>
      </c>
      <c r="O91" s="140" t="s">
        <v>103</v>
      </c>
      <c r="P91" s="141"/>
      <c r="Q91" s="153"/>
    </row>
    <row r="92" spans="1:17">
      <c r="A92" s="192" t="str">
        <f>Rangs!B91</f>
        <v/>
      </c>
      <c r="B92" s="192" t="str">
        <f>Rangs!C91</f>
        <v/>
      </c>
      <c r="C92" s="207" t="str">
        <f>Rangs!D91</f>
        <v/>
      </c>
      <c r="D92" s="207" t="str">
        <f>Rangs!E91</f>
        <v/>
      </c>
      <c r="E92" s="207" t="str">
        <f>Rangs!F91</f>
        <v/>
      </c>
      <c r="F92" s="207" t="str">
        <f>Rangs!G91</f>
        <v/>
      </c>
      <c r="G92" s="207" t="str">
        <f>Rangs!H91</f>
        <v/>
      </c>
      <c r="H92" s="207" t="str">
        <f>Rangs!I91</f>
        <v/>
      </c>
      <c r="I92" s="207" t="str">
        <f>Rangs!J91</f>
        <v/>
      </c>
      <c r="J92" s="215" t="str">
        <f>Rangs!K91</f>
        <v/>
      </c>
      <c r="K92" s="203" t="s">
        <v>174</v>
      </c>
      <c r="L92" s="137">
        <f>ABS(L5-L13)</f>
        <v>0</v>
      </c>
      <c r="M92" s="202" t="s">
        <v>95</v>
      </c>
      <c r="N92" s="137">
        <f t="shared" si="1"/>
        <v>0</v>
      </c>
      <c r="O92" s="140"/>
      <c r="P92" s="141"/>
      <c r="Q92" s="153"/>
    </row>
    <row r="93" spans="1:17">
      <c r="A93" s="192" t="str">
        <f>Rangs!B92</f>
        <v/>
      </c>
      <c r="B93" s="192" t="str">
        <f>Rangs!C92</f>
        <v/>
      </c>
      <c r="C93" s="207" t="str">
        <f>Rangs!D92</f>
        <v/>
      </c>
      <c r="D93" s="207" t="str">
        <f>Rangs!E92</f>
        <v/>
      </c>
      <c r="E93" s="207" t="str">
        <f>Rangs!F92</f>
        <v/>
      </c>
      <c r="F93" s="207" t="str">
        <f>Rangs!G92</f>
        <v/>
      </c>
      <c r="G93" s="207" t="str">
        <f>Rangs!H92</f>
        <v/>
      </c>
      <c r="H93" s="207" t="str">
        <f>Rangs!I92</f>
        <v/>
      </c>
      <c r="I93" s="207" t="str">
        <f>Rangs!J92</f>
        <v/>
      </c>
      <c r="J93" s="215" t="str">
        <f>Rangs!K92</f>
        <v/>
      </c>
      <c r="K93" s="203" t="s">
        <v>180</v>
      </c>
      <c r="L93" s="137">
        <f>ABS(L5-L15)</f>
        <v>0</v>
      </c>
      <c r="M93" s="202" t="s">
        <v>95</v>
      </c>
      <c r="N93" s="137">
        <f t="shared" si="1"/>
        <v>0</v>
      </c>
      <c r="O93" s="140"/>
      <c r="P93" s="141"/>
      <c r="Q93" s="153"/>
    </row>
    <row r="94" spans="1:17">
      <c r="A94" s="192" t="str">
        <f>Rangs!B93</f>
        <v/>
      </c>
      <c r="B94" s="192" t="str">
        <f>Rangs!C93</f>
        <v/>
      </c>
      <c r="C94" s="207" t="str">
        <f>Rangs!D93</f>
        <v/>
      </c>
      <c r="D94" s="207" t="str">
        <f>Rangs!E93</f>
        <v/>
      </c>
      <c r="E94" s="207" t="str">
        <f>Rangs!F93</f>
        <v/>
      </c>
      <c r="F94" s="207" t="str">
        <f>Rangs!G93</f>
        <v/>
      </c>
      <c r="G94" s="207" t="str">
        <f>Rangs!H93</f>
        <v/>
      </c>
      <c r="H94" s="207" t="str">
        <f>Rangs!I93</f>
        <v/>
      </c>
      <c r="I94" s="207" t="str">
        <f>Rangs!J93</f>
        <v/>
      </c>
      <c r="J94" s="215" t="str">
        <f>Rangs!K93</f>
        <v/>
      </c>
      <c r="K94" s="203" t="s">
        <v>187</v>
      </c>
      <c r="L94" s="137">
        <f>ABS(L5-L17)</f>
        <v>0</v>
      </c>
      <c r="M94" s="202" t="s">
        <v>95</v>
      </c>
      <c r="N94" s="137">
        <f t="shared" si="1"/>
        <v>0</v>
      </c>
      <c r="O94" s="140"/>
      <c r="P94" s="141"/>
      <c r="Q94" s="153"/>
    </row>
    <row r="95" spans="1:17">
      <c r="A95" s="192" t="str">
        <f>Rangs!B94</f>
        <v/>
      </c>
      <c r="B95" s="192" t="str">
        <f>Rangs!C94</f>
        <v/>
      </c>
      <c r="C95" s="207" t="str">
        <f>Rangs!D94</f>
        <v/>
      </c>
      <c r="D95" s="207" t="str">
        <f>Rangs!E94</f>
        <v/>
      </c>
      <c r="E95" s="207" t="str">
        <f>Rangs!F94</f>
        <v/>
      </c>
      <c r="F95" s="207" t="str">
        <f>Rangs!G94</f>
        <v/>
      </c>
      <c r="G95" s="207" t="str">
        <f>Rangs!H94</f>
        <v/>
      </c>
      <c r="H95" s="207" t="str">
        <f>Rangs!I94</f>
        <v/>
      </c>
      <c r="I95" s="207" t="str">
        <f>Rangs!J94</f>
        <v/>
      </c>
      <c r="J95" s="215" t="str">
        <f>Rangs!K94</f>
        <v/>
      </c>
      <c r="K95" s="203" t="s">
        <v>195</v>
      </c>
      <c r="L95" s="137">
        <f>ABS(L5-L19)</f>
        <v>0</v>
      </c>
      <c r="M95" s="202" t="s">
        <v>95</v>
      </c>
      <c r="N95" s="137">
        <f t="shared" si="1"/>
        <v>0</v>
      </c>
      <c r="O95" s="177"/>
      <c r="P95" s="141"/>
      <c r="Q95" s="153"/>
    </row>
    <row r="96" spans="1:17">
      <c r="A96" s="192" t="str">
        <f>Rangs!B95</f>
        <v/>
      </c>
      <c r="B96" s="192" t="str">
        <f>Rangs!C95</f>
        <v/>
      </c>
      <c r="C96" s="207" t="str">
        <f>Rangs!D95</f>
        <v/>
      </c>
      <c r="D96" s="207" t="str">
        <f>Rangs!E95</f>
        <v/>
      </c>
      <c r="E96" s="207" t="str">
        <f>Rangs!F95</f>
        <v/>
      </c>
      <c r="F96" s="207" t="str">
        <f>Rangs!G95</f>
        <v/>
      </c>
      <c r="G96" s="207" t="str">
        <f>Rangs!H95</f>
        <v/>
      </c>
      <c r="H96" s="207" t="str">
        <f>Rangs!I95</f>
        <v/>
      </c>
      <c r="I96" s="207" t="str">
        <f>Rangs!J95</f>
        <v/>
      </c>
      <c r="J96" s="215" t="str">
        <f>Rangs!K95</f>
        <v/>
      </c>
      <c r="K96" s="203" t="s">
        <v>204</v>
      </c>
      <c r="L96" s="137">
        <f>ABS(L5-L21)</f>
        <v>0</v>
      </c>
      <c r="M96" s="202" t="s">
        <v>95</v>
      </c>
      <c r="N96" s="137">
        <f t="shared" si="1"/>
        <v>0</v>
      </c>
      <c r="O96" s="177"/>
      <c r="P96" s="141"/>
      <c r="Q96" s="153"/>
    </row>
    <row r="97" spans="1:17" ht="16.2" thickBot="1">
      <c r="A97" s="192" t="str">
        <f>Rangs!B96</f>
        <v/>
      </c>
      <c r="B97" s="192" t="str">
        <f>Rangs!C96</f>
        <v/>
      </c>
      <c r="C97" s="207" t="str">
        <f>Rangs!D96</f>
        <v/>
      </c>
      <c r="D97" s="207" t="str">
        <f>Rangs!E96</f>
        <v/>
      </c>
      <c r="E97" s="207" t="str">
        <f>Rangs!F96</f>
        <v/>
      </c>
      <c r="F97" s="207" t="str">
        <f>Rangs!G96</f>
        <v/>
      </c>
      <c r="G97" s="207" t="str">
        <f>Rangs!H96</f>
        <v/>
      </c>
      <c r="H97" s="207" t="str">
        <f>Rangs!I96</f>
        <v/>
      </c>
      <c r="I97" s="207" t="str">
        <f>Rangs!J96</f>
        <v/>
      </c>
      <c r="J97" s="215" t="str">
        <f>Rangs!K96</f>
        <v/>
      </c>
      <c r="K97" s="204" t="s">
        <v>214</v>
      </c>
      <c r="L97" s="155">
        <f>ABS(L5-L23)</f>
        <v>0</v>
      </c>
      <c r="M97" s="205" t="s">
        <v>95</v>
      </c>
      <c r="N97" s="155">
        <f t="shared" si="1"/>
        <v>0</v>
      </c>
      <c r="O97" s="206"/>
      <c r="P97" s="159"/>
      <c r="Q97" s="160"/>
    </row>
    <row r="98" spans="1:17">
      <c r="A98" s="192" t="str">
        <f>Rangs!B97</f>
        <v/>
      </c>
      <c r="B98" s="192" t="str">
        <f>Rangs!C97</f>
        <v/>
      </c>
      <c r="C98" s="207" t="str">
        <f>Rangs!D97</f>
        <v/>
      </c>
      <c r="D98" s="207" t="str">
        <f>Rangs!E97</f>
        <v/>
      </c>
      <c r="E98" s="207" t="str">
        <f>Rangs!F97</f>
        <v/>
      </c>
      <c r="F98" s="207" t="str">
        <f>Rangs!G97</f>
        <v/>
      </c>
      <c r="G98" s="207" t="str">
        <f>Rangs!H97</f>
        <v/>
      </c>
      <c r="H98" s="207" t="str">
        <f>Rangs!I97</f>
        <v/>
      </c>
      <c r="I98" s="207" t="str">
        <f>Rangs!J97</f>
        <v/>
      </c>
      <c r="J98" s="207" t="str">
        <f>Rangs!K97</f>
        <v/>
      </c>
    </row>
    <row r="99" spans="1:17">
      <c r="A99" s="192" t="str">
        <f>Rangs!B98</f>
        <v/>
      </c>
      <c r="B99" s="192" t="str">
        <f>Rangs!C98</f>
        <v/>
      </c>
      <c r="C99" s="207" t="str">
        <f>Rangs!D98</f>
        <v/>
      </c>
      <c r="D99" s="207" t="str">
        <f>Rangs!E98</f>
        <v/>
      </c>
      <c r="E99" s="207" t="str">
        <f>Rangs!F98</f>
        <v/>
      </c>
      <c r="F99" s="207" t="str">
        <f>Rangs!G98</f>
        <v/>
      </c>
      <c r="G99" s="207" t="str">
        <f>Rangs!H98</f>
        <v/>
      </c>
      <c r="H99" s="207" t="str">
        <f>Rangs!I98</f>
        <v/>
      </c>
      <c r="I99" s="207" t="str">
        <f>Rangs!J98</f>
        <v/>
      </c>
      <c r="J99" s="207" t="str">
        <f>Rangs!K98</f>
        <v/>
      </c>
    </row>
    <row r="100" spans="1:17">
      <c r="A100" s="192" t="str">
        <f>Rangs!B99</f>
        <v/>
      </c>
      <c r="B100" s="192" t="str">
        <f>Rangs!C99</f>
        <v/>
      </c>
      <c r="C100" s="207" t="str">
        <f>Rangs!D99</f>
        <v/>
      </c>
      <c r="D100" s="207" t="str">
        <f>Rangs!E99</f>
        <v/>
      </c>
      <c r="E100" s="207" t="str">
        <f>Rangs!F99</f>
        <v/>
      </c>
      <c r="F100" s="207" t="str">
        <f>Rangs!G99</f>
        <v/>
      </c>
      <c r="G100" s="207" t="str">
        <f>Rangs!H99</f>
        <v/>
      </c>
      <c r="H100" s="207" t="str">
        <f>Rangs!I99</f>
        <v/>
      </c>
      <c r="I100" s="207" t="str">
        <f>Rangs!J99</f>
        <v/>
      </c>
      <c r="J100" s="207" t="str">
        <f>Rangs!K99</f>
        <v/>
      </c>
    </row>
    <row r="101" spans="1:17">
      <c r="A101" s="192" t="str">
        <f>Rangs!B100</f>
        <v/>
      </c>
      <c r="B101" s="192" t="str">
        <f>Rangs!C100</f>
        <v/>
      </c>
      <c r="C101" s="207" t="str">
        <f>Rangs!D100</f>
        <v/>
      </c>
      <c r="D101" s="207" t="str">
        <f>Rangs!E100</f>
        <v/>
      </c>
      <c r="E101" s="207" t="str">
        <f>Rangs!F100</f>
        <v/>
      </c>
      <c r="F101" s="207" t="str">
        <f>Rangs!G100</f>
        <v/>
      </c>
      <c r="G101" s="207" t="str">
        <f>Rangs!H100</f>
        <v/>
      </c>
      <c r="H101" s="207" t="str">
        <f>Rangs!I100</f>
        <v/>
      </c>
      <c r="I101" s="207" t="str">
        <f>Rangs!J100</f>
        <v/>
      </c>
      <c r="J101" s="207" t="str">
        <f>Rangs!K100</f>
        <v/>
      </c>
    </row>
    <row r="102" spans="1:17">
      <c r="A102" s="192" t="str">
        <f>Rangs!B101</f>
        <v/>
      </c>
      <c r="B102" s="192" t="str">
        <f>Rangs!C101</f>
        <v/>
      </c>
      <c r="C102" s="207" t="str">
        <f>Rangs!D101</f>
        <v/>
      </c>
      <c r="D102" s="207" t="str">
        <f>Rangs!E101</f>
        <v/>
      </c>
      <c r="E102" s="207" t="str">
        <f>Rangs!F101</f>
        <v/>
      </c>
      <c r="F102" s="207" t="str">
        <f>Rangs!G101</f>
        <v/>
      </c>
      <c r="G102" s="207" t="str">
        <f>Rangs!H101</f>
        <v/>
      </c>
      <c r="H102" s="207" t="str">
        <f>Rangs!I101</f>
        <v/>
      </c>
      <c r="I102" s="207" t="str">
        <f>Rangs!J101</f>
        <v/>
      </c>
      <c r="J102" s="207" t="str">
        <f>Rangs!K101</f>
        <v/>
      </c>
    </row>
    <row r="103" spans="1:17">
      <c r="A103" s="192" t="str">
        <f>Rangs!B102</f>
        <v/>
      </c>
      <c r="B103" s="192" t="str">
        <f>Rangs!C102</f>
        <v/>
      </c>
      <c r="C103" s="207" t="str">
        <f>Rangs!D102</f>
        <v/>
      </c>
      <c r="D103" s="207" t="str">
        <f>Rangs!E102</f>
        <v/>
      </c>
      <c r="E103" s="207" t="str">
        <f>Rangs!F102</f>
        <v/>
      </c>
      <c r="F103" s="207" t="str">
        <f>Rangs!G102</f>
        <v/>
      </c>
      <c r="G103" s="207" t="str">
        <f>Rangs!H102</f>
        <v/>
      </c>
      <c r="H103" s="207" t="str">
        <f>Rangs!I102</f>
        <v/>
      </c>
      <c r="I103" s="207" t="str">
        <f>Rangs!J102</f>
        <v/>
      </c>
      <c r="J103" s="207" t="str">
        <f>Rangs!K102</f>
        <v/>
      </c>
    </row>
    <row r="104" spans="1:17">
      <c r="A104" s="192" t="str">
        <f>Rangs!B103</f>
        <v/>
      </c>
      <c r="B104" s="192" t="str">
        <f>Rangs!C103</f>
        <v/>
      </c>
      <c r="C104" s="207" t="str">
        <f>Rangs!D103</f>
        <v/>
      </c>
      <c r="D104" s="207" t="str">
        <f>Rangs!E103</f>
        <v/>
      </c>
      <c r="E104" s="207" t="str">
        <f>Rangs!F103</f>
        <v/>
      </c>
      <c r="F104" s="207" t="str">
        <f>Rangs!G103</f>
        <v/>
      </c>
      <c r="G104" s="207" t="str">
        <f>Rangs!H103</f>
        <v/>
      </c>
      <c r="H104" s="207" t="str">
        <f>Rangs!I103</f>
        <v/>
      </c>
      <c r="I104" s="207" t="str">
        <f>Rangs!J103</f>
        <v/>
      </c>
      <c r="J104" s="207" t="str">
        <f>Rangs!K103</f>
        <v/>
      </c>
    </row>
    <row r="105" spans="1:17">
      <c r="A105" s="192" t="str">
        <f>Rangs!B104</f>
        <v/>
      </c>
      <c r="B105" s="192" t="str">
        <f>Rangs!C104</f>
        <v/>
      </c>
      <c r="C105" s="207" t="str">
        <f>Rangs!D104</f>
        <v/>
      </c>
      <c r="D105" s="207" t="str">
        <f>Rangs!E104</f>
        <v/>
      </c>
      <c r="E105" s="207" t="str">
        <f>Rangs!F104</f>
        <v/>
      </c>
      <c r="F105" s="207" t="str">
        <f>Rangs!G104</f>
        <v/>
      </c>
      <c r="G105" s="207" t="str">
        <f>Rangs!H104</f>
        <v/>
      </c>
      <c r="H105" s="207" t="str">
        <f>Rangs!I104</f>
        <v/>
      </c>
      <c r="I105" s="207" t="str">
        <f>Rangs!J104</f>
        <v/>
      </c>
      <c r="J105" s="207" t="str">
        <f>Rangs!K104</f>
        <v/>
      </c>
    </row>
  </sheetData>
  <sheetProtection sheet="1" objects="1" scenarios="1" formatCells="0"/>
  <mergeCells count="12">
    <mergeCell ref="K88:L88"/>
    <mergeCell ref="M88:N88"/>
    <mergeCell ref="K33:L33"/>
    <mergeCell ref="M33:N33"/>
    <mergeCell ref="K80:Q80"/>
    <mergeCell ref="L82:Q82"/>
    <mergeCell ref="A1:Q1"/>
    <mergeCell ref="A4:J4"/>
    <mergeCell ref="K25:Q25"/>
    <mergeCell ref="L27:Q27"/>
    <mergeCell ref="L83:M83"/>
    <mergeCell ref="N83:O83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110"/>
  <sheetViews>
    <sheetView workbookViewId="0">
      <selection sqref="A1:R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9" width="3.5" style="97" customWidth="1"/>
    <col min="10" max="11" width="4.5" style="97" customWidth="1"/>
    <col min="12" max="12" width="13.19921875" style="97" customWidth="1"/>
    <col min="13" max="13" width="7" style="97" customWidth="1"/>
    <col min="14" max="14" width="7.09765625" style="97" customWidth="1"/>
    <col min="15" max="18" width="8.796875" style="97" customWidth="1"/>
    <col min="19" max="16384" width="11.19921875" style="97"/>
  </cols>
  <sheetData>
    <row r="1" spans="1:18" ht="60.6" customHeight="1">
      <c r="A1" s="253" t="s">
        <v>385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</row>
    <row r="2" spans="1:18">
      <c r="O2" s="107" t="s">
        <v>83</v>
      </c>
      <c r="P2" s="108" t="s">
        <v>139</v>
      </c>
    </row>
    <row r="3" spans="1:18">
      <c r="L3" s="223" t="s">
        <v>113</v>
      </c>
      <c r="M3" s="224">
        <f>COUNT(A6:A105)</f>
        <v>0</v>
      </c>
      <c r="P3" s="108" t="s">
        <v>140</v>
      </c>
    </row>
    <row r="4" spans="1:18">
      <c r="A4" s="279" t="s">
        <v>100</v>
      </c>
      <c r="B4" s="280"/>
      <c r="C4" s="280"/>
      <c r="D4" s="280"/>
      <c r="E4" s="280"/>
      <c r="F4" s="280"/>
      <c r="G4" s="280"/>
      <c r="H4" s="280"/>
      <c r="I4" s="280"/>
      <c r="J4" s="280"/>
      <c r="K4" s="281"/>
      <c r="L4" s="185" t="s">
        <v>84</v>
      </c>
      <c r="M4" s="186">
        <f>COUNT(A6:A105)</f>
        <v>0</v>
      </c>
    </row>
    <row r="5" spans="1:18" ht="16.2" thickBot="1">
      <c r="A5" s="221" t="s">
        <v>141</v>
      </c>
      <c r="B5" s="222" t="s">
        <v>142</v>
      </c>
      <c r="C5" s="218" t="s">
        <v>143</v>
      </c>
      <c r="D5" s="218" t="s">
        <v>144</v>
      </c>
      <c r="E5" s="218" t="s">
        <v>145</v>
      </c>
      <c r="F5" s="218" t="s">
        <v>146</v>
      </c>
      <c r="G5" s="218" t="s">
        <v>147</v>
      </c>
      <c r="H5" s="218" t="s">
        <v>148</v>
      </c>
      <c r="I5" s="218" t="s">
        <v>149</v>
      </c>
      <c r="J5" s="218" t="s">
        <v>150</v>
      </c>
      <c r="K5" s="218" t="s">
        <v>151</v>
      </c>
      <c r="L5" s="196" t="s">
        <v>85</v>
      </c>
      <c r="M5" s="197">
        <f>SUM(A6:A105)</f>
        <v>0</v>
      </c>
    </row>
    <row r="6" spans="1:18">
      <c r="A6" s="192" t="str">
        <f>Rangs!B5</f>
        <v/>
      </c>
      <c r="B6" s="192" t="str">
        <f>Rangs!C5</f>
        <v/>
      </c>
      <c r="C6" s="207" t="str">
        <f>Rangs!D5</f>
        <v/>
      </c>
      <c r="D6" s="207" t="str">
        <f>Rangs!E5</f>
        <v/>
      </c>
      <c r="E6" s="207" t="str">
        <f>Rangs!F5</f>
        <v/>
      </c>
      <c r="F6" s="207" t="str">
        <f>Rangs!G5</f>
        <v/>
      </c>
      <c r="G6" s="207" t="str">
        <f>Rangs!H5</f>
        <v/>
      </c>
      <c r="H6" s="207" t="str">
        <f>Rangs!I5</f>
        <v/>
      </c>
      <c r="I6" s="207" t="str">
        <f>Rangs!J5</f>
        <v/>
      </c>
      <c r="J6" s="207" t="str">
        <f>Rangs!K5</f>
        <v/>
      </c>
      <c r="K6" s="207" t="str">
        <f>Rangs!L5</f>
        <v/>
      </c>
      <c r="L6" s="185" t="s">
        <v>86</v>
      </c>
      <c r="M6" s="186">
        <f>COUNT(B6:B105)</f>
        <v>0</v>
      </c>
      <c r="O6" s="112"/>
    </row>
    <row r="7" spans="1:18">
      <c r="A7" s="192" t="str">
        <f>Rangs!B6</f>
        <v/>
      </c>
      <c r="B7" s="192" t="str">
        <f>Rangs!C6</f>
        <v/>
      </c>
      <c r="C7" s="207" t="str">
        <f>Rangs!D6</f>
        <v/>
      </c>
      <c r="D7" s="207" t="str">
        <f>Rangs!E6</f>
        <v/>
      </c>
      <c r="E7" s="207" t="str">
        <f>Rangs!F6</f>
        <v/>
      </c>
      <c r="F7" s="207" t="str">
        <f>Rangs!G6</f>
        <v/>
      </c>
      <c r="G7" s="207" t="str">
        <f>Rangs!H6</f>
        <v/>
      </c>
      <c r="H7" s="207" t="str">
        <f>Rangs!I6</f>
        <v/>
      </c>
      <c r="I7" s="207" t="str">
        <f>Rangs!J6</f>
        <v/>
      </c>
      <c r="J7" s="207" t="str">
        <f>Rangs!K6</f>
        <v/>
      </c>
      <c r="K7" s="207" t="str">
        <f>Rangs!L6</f>
        <v/>
      </c>
      <c r="L7" s="196" t="s">
        <v>87</v>
      </c>
      <c r="M7" s="197">
        <f>SUM(B6:B105)</f>
        <v>0</v>
      </c>
    </row>
    <row r="8" spans="1:18">
      <c r="A8" s="192" t="str">
        <f>Rangs!B7</f>
        <v/>
      </c>
      <c r="B8" s="192" t="str">
        <f>Rangs!C7</f>
        <v/>
      </c>
      <c r="C8" s="207" t="str">
        <f>Rangs!D7</f>
        <v/>
      </c>
      <c r="D8" s="207" t="str">
        <f>Rangs!E7</f>
        <v/>
      </c>
      <c r="E8" s="207" t="str">
        <f>Rangs!F7</f>
        <v/>
      </c>
      <c r="F8" s="207" t="str">
        <f>Rangs!G7</f>
        <v/>
      </c>
      <c r="G8" s="207" t="str">
        <f>Rangs!H7</f>
        <v/>
      </c>
      <c r="H8" s="207" t="str">
        <f>Rangs!I7</f>
        <v/>
      </c>
      <c r="I8" s="207" t="str">
        <f>Rangs!J7</f>
        <v/>
      </c>
      <c r="J8" s="207" t="str">
        <f>Rangs!K7</f>
        <v/>
      </c>
      <c r="K8" s="207" t="str">
        <f>Rangs!L7</f>
        <v/>
      </c>
      <c r="L8" s="185" t="s">
        <v>88</v>
      </c>
      <c r="M8" s="186">
        <f>COUNT(C6:C105)</f>
        <v>0</v>
      </c>
      <c r="O8" s="112"/>
    </row>
    <row r="9" spans="1:18">
      <c r="A9" s="192" t="str">
        <f>Rangs!B8</f>
        <v/>
      </c>
      <c r="B9" s="192" t="str">
        <f>Rangs!C8</f>
        <v/>
      </c>
      <c r="C9" s="207" t="str">
        <f>Rangs!D8</f>
        <v/>
      </c>
      <c r="D9" s="207" t="str">
        <f>Rangs!E8</f>
        <v/>
      </c>
      <c r="E9" s="207" t="str">
        <f>Rangs!F8</f>
        <v/>
      </c>
      <c r="F9" s="207" t="str">
        <f>Rangs!G8</f>
        <v/>
      </c>
      <c r="G9" s="207" t="str">
        <f>Rangs!H8</f>
        <v/>
      </c>
      <c r="H9" s="207" t="str">
        <f>Rangs!I8</f>
        <v/>
      </c>
      <c r="I9" s="207" t="str">
        <f>Rangs!J8</f>
        <v/>
      </c>
      <c r="J9" s="207" t="str">
        <f>Rangs!K8</f>
        <v/>
      </c>
      <c r="K9" s="207" t="str">
        <f>Rangs!L8</f>
        <v/>
      </c>
      <c r="L9" s="196" t="s">
        <v>89</v>
      </c>
      <c r="M9" s="197">
        <f>SUM(C6:C105)</f>
        <v>0</v>
      </c>
    </row>
    <row r="10" spans="1:18">
      <c r="A10" s="192" t="str">
        <f>Rangs!B9</f>
        <v/>
      </c>
      <c r="B10" s="192" t="str">
        <f>Rangs!C9</f>
        <v/>
      </c>
      <c r="C10" s="207" t="str">
        <f>Rangs!D9</f>
        <v/>
      </c>
      <c r="D10" s="207" t="str">
        <f>Rangs!E9</f>
        <v/>
      </c>
      <c r="E10" s="207" t="str">
        <f>Rangs!F9</f>
        <v/>
      </c>
      <c r="F10" s="207" t="str">
        <f>Rangs!G9</f>
        <v/>
      </c>
      <c r="G10" s="207" t="str">
        <f>Rangs!H9</f>
        <v/>
      </c>
      <c r="H10" s="207" t="str">
        <f>Rangs!I9</f>
        <v/>
      </c>
      <c r="I10" s="207" t="str">
        <f>Rangs!J9</f>
        <v/>
      </c>
      <c r="J10" s="207" t="str">
        <f>Rangs!K9</f>
        <v/>
      </c>
      <c r="K10" s="207" t="str">
        <f>Rangs!L9</f>
        <v/>
      </c>
      <c r="L10" s="185" t="s">
        <v>101</v>
      </c>
      <c r="M10" s="186">
        <f>COUNT(D6:D105)</f>
        <v>0</v>
      </c>
    </row>
    <row r="11" spans="1:18">
      <c r="A11" s="192" t="str">
        <f>Rangs!B10</f>
        <v/>
      </c>
      <c r="B11" s="192" t="str">
        <f>Rangs!C10</f>
        <v/>
      </c>
      <c r="C11" s="207" t="str">
        <f>Rangs!D10</f>
        <v/>
      </c>
      <c r="D11" s="207" t="str">
        <f>Rangs!E10</f>
        <v/>
      </c>
      <c r="E11" s="207" t="str">
        <f>Rangs!F10</f>
        <v/>
      </c>
      <c r="F11" s="207" t="str">
        <f>Rangs!G10</f>
        <v/>
      </c>
      <c r="G11" s="207" t="str">
        <f>Rangs!H10</f>
        <v/>
      </c>
      <c r="H11" s="207" t="str">
        <f>Rangs!I10</f>
        <v/>
      </c>
      <c r="I11" s="207" t="str">
        <f>Rangs!J10</f>
        <v/>
      </c>
      <c r="J11" s="207" t="str">
        <f>Rangs!K10</f>
        <v/>
      </c>
      <c r="K11" s="207" t="str">
        <f>Rangs!L10</f>
        <v/>
      </c>
      <c r="L11" s="196" t="s">
        <v>102</v>
      </c>
      <c r="M11" s="197">
        <f>SUM(D6:D105)</f>
        <v>0</v>
      </c>
    </row>
    <row r="12" spans="1:18">
      <c r="A12" s="192" t="str">
        <f>Rangs!B11</f>
        <v/>
      </c>
      <c r="B12" s="192" t="str">
        <f>Rangs!C11</f>
        <v/>
      </c>
      <c r="C12" s="207" t="str">
        <f>Rangs!D11</f>
        <v/>
      </c>
      <c r="D12" s="207" t="str">
        <f>Rangs!E11</f>
        <v/>
      </c>
      <c r="E12" s="207" t="str">
        <f>Rangs!F11</f>
        <v/>
      </c>
      <c r="F12" s="207" t="str">
        <f>Rangs!G11</f>
        <v/>
      </c>
      <c r="G12" s="207" t="str">
        <f>Rangs!H11</f>
        <v/>
      </c>
      <c r="H12" s="207" t="str">
        <f>Rangs!I11</f>
        <v/>
      </c>
      <c r="I12" s="207" t="str">
        <f>Rangs!J11</f>
        <v/>
      </c>
      <c r="J12" s="207" t="str">
        <f>Rangs!K11</f>
        <v/>
      </c>
      <c r="K12" s="207" t="str">
        <f>Rangs!L11</f>
        <v/>
      </c>
      <c r="L12" s="185" t="s">
        <v>104</v>
      </c>
      <c r="M12" s="186">
        <f>COUNT(E6:E105)</f>
        <v>0</v>
      </c>
    </row>
    <row r="13" spans="1:18">
      <c r="A13" s="192" t="str">
        <f>Rangs!B12</f>
        <v/>
      </c>
      <c r="B13" s="192" t="str">
        <f>Rangs!C12</f>
        <v/>
      </c>
      <c r="C13" s="207" t="str">
        <f>Rangs!D12</f>
        <v/>
      </c>
      <c r="D13" s="207" t="str">
        <f>Rangs!E12</f>
        <v/>
      </c>
      <c r="E13" s="207" t="str">
        <f>Rangs!F12</f>
        <v/>
      </c>
      <c r="F13" s="207" t="str">
        <f>Rangs!G12</f>
        <v/>
      </c>
      <c r="G13" s="207" t="str">
        <f>Rangs!H12</f>
        <v/>
      </c>
      <c r="H13" s="207" t="str">
        <f>Rangs!I12</f>
        <v/>
      </c>
      <c r="I13" s="207" t="str">
        <f>Rangs!J12</f>
        <v/>
      </c>
      <c r="J13" s="207" t="str">
        <f>Rangs!K12</f>
        <v/>
      </c>
      <c r="K13" s="207" t="str">
        <f>Rangs!L12</f>
        <v/>
      </c>
      <c r="L13" s="196" t="s">
        <v>105</v>
      </c>
      <c r="M13" s="197">
        <f>SUM(E6:E105)</f>
        <v>0</v>
      </c>
    </row>
    <row r="14" spans="1:18">
      <c r="A14" s="192" t="str">
        <f>Rangs!B13</f>
        <v/>
      </c>
      <c r="B14" s="192" t="str">
        <f>Rangs!C13</f>
        <v/>
      </c>
      <c r="C14" s="207" t="str">
        <f>Rangs!D13</f>
        <v/>
      </c>
      <c r="D14" s="207" t="str">
        <f>Rangs!E13</f>
        <v/>
      </c>
      <c r="E14" s="207" t="str">
        <f>Rangs!F13</f>
        <v/>
      </c>
      <c r="F14" s="207" t="str">
        <f>Rangs!G13</f>
        <v/>
      </c>
      <c r="G14" s="207" t="str">
        <f>Rangs!H13</f>
        <v/>
      </c>
      <c r="H14" s="207" t="str">
        <f>Rangs!I13</f>
        <v/>
      </c>
      <c r="I14" s="207" t="str">
        <f>Rangs!J13</f>
        <v/>
      </c>
      <c r="J14" s="207" t="str">
        <f>Rangs!K13</f>
        <v/>
      </c>
      <c r="K14" s="207" t="str">
        <f>Rangs!L13</f>
        <v/>
      </c>
      <c r="L14" s="185" t="s">
        <v>106</v>
      </c>
      <c r="M14" s="186">
        <f>COUNT(F6:F105)</f>
        <v>0</v>
      </c>
    </row>
    <row r="15" spans="1:18">
      <c r="A15" s="192" t="str">
        <f>Rangs!B14</f>
        <v/>
      </c>
      <c r="B15" s="192" t="str">
        <f>Rangs!C14</f>
        <v/>
      </c>
      <c r="C15" s="207" t="str">
        <f>Rangs!D14</f>
        <v/>
      </c>
      <c r="D15" s="207" t="str">
        <f>Rangs!E14</f>
        <v/>
      </c>
      <c r="E15" s="207" t="str">
        <f>Rangs!F14</f>
        <v/>
      </c>
      <c r="F15" s="207" t="str">
        <f>Rangs!G14</f>
        <v/>
      </c>
      <c r="G15" s="207" t="str">
        <f>Rangs!H14</f>
        <v/>
      </c>
      <c r="H15" s="207" t="str">
        <f>Rangs!I14</f>
        <v/>
      </c>
      <c r="I15" s="207" t="str">
        <f>Rangs!J14</f>
        <v/>
      </c>
      <c r="J15" s="207" t="str">
        <f>Rangs!K14</f>
        <v/>
      </c>
      <c r="K15" s="207" t="str">
        <f>Rangs!L14</f>
        <v/>
      </c>
      <c r="L15" s="196" t="s">
        <v>107</v>
      </c>
      <c r="M15" s="197">
        <f>SUM(F6:F105)</f>
        <v>0</v>
      </c>
    </row>
    <row r="16" spans="1:18">
      <c r="A16" s="192" t="str">
        <f>Rangs!B15</f>
        <v/>
      </c>
      <c r="B16" s="192" t="str">
        <f>Rangs!C15</f>
        <v/>
      </c>
      <c r="C16" s="207" t="str">
        <f>Rangs!D15</f>
        <v/>
      </c>
      <c r="D16" s="207" t="str">
        <f>Rangs!E15</f>
        <v/>
      </c>
      <c r="E16" s="207" t="str">
        <f>Rangs!F15</f>
        <v/>
      </c>
      <c r="F16" s="207" t="str">
        <f>Rangs!G15</f>
        <v/>
      </c>
      <c r="G16" s="207" t="str">
        <f>Rangs!H15</f>
        <v/>
      </c>
      <c r="H16" s="207" t="str">
        <f>Rangs!I15</f>
        <v/>
      </c>
      <c r="I16" s="207" t="str">
        <f>Rangs!J15</f>
        <v/>
      </c>
      <c r="J16" s="207" t="str">
        <f>Rangs!K15</f>
        <v/>
      </c>
      <c r="K16" s="207" t="str">
        <f>Rangs!L15</f>
        <v/>
      </c>
      <c r="L16" s="185" t="s">
        <v>108</v>
      </c>
      <c r="M16" s="186">
        <f>COUNT(G6:G105)</f>
        <v>0</v>
      </c>
    </row>
    <row r="17" spans="1:18">
      <c r="A17" s="192" t="str">
        <f>Rangs!B16</f>
        <v/>
      </c>
      <c r="B17" s="192" t="str">
        <f>Rangs!C16</f>
        <v/>
      </c>
      <c r="C17" s="207" t="str">
        <f>Rangs!D16</f>
        <v/>
      </c>
      <c r="D17" s="207" t="str">
        <f>Rangs!E16</f>
        <v/>
      </c>
      <c r="E17" s="207" t="str">
        <f>Rangs!F16</f>
        <v/>
      </c>
      <c r="F17" s="207" t="str">
        <f>Rangs!G16</f>
        <v/>
      </c>
      <c r="G17" s="207" t="str">
        <f>Rangs!H16</f>
        <v/>
      </c>
      <c r="H17" s="207" t="str">
        <f>Rangs!I16</f>
        <v/>
      </c>
      <c r="I17" s="207" t="str">
        <f>Rangs!J16</f>
        <v/>
      </c>
      <c r="J17" s="207" t="str">
        <f>Rangs!K16</f>
        <v/>
      </c>
      <c r="K17" s="207" t="str">
        <f>Rangs!L16</f>
        <v/>
      </c>
      <c r="L17" s="196" t="s">
        <v>109</v>
      </c>
      <c r="M17" s="197">
        <f>SUM(G6:G105)</f>
        <v>0</v>
      </c>
    </row>
    <row r="18" spans="1:18">
      <c r="A18" s="192" t="str">
        <f>Rangs!B17</f>
        <v/>
      </c>
      <c r="B18" s="192" t="str">
        <f>Rangs!C17</f>
        <v/>
      </c>
      <c r="C18" s="207" t="str">
        <f>Rangs!D17</f>
        <v/>
      </c>
      <c r="D18" s="207" t="str">
        <f>Rangs!E17</f>
        <v/>
      </c>
      <c r="E18" s="207" t="str">
        <f>Rangs!F17</f>
        <v/>
      </c>
      <c r="F18" s="207" t="str">
        <f>Rangs!G17</f>
        <v/>
      </c>
      <c r="G18" s="207" t="str">
        <f>Rangs!H17</f>
        <v/>
      </c>
      <c r="H18" s="207" t="str">
        <f>Rangs!I17</f>
        <v/>
      </c>
      <c r="I18" s="207" t="str">
        <f>Rangs!J17</f>
        <v/>
      </c>
      <c r="J18" s="207" t="str">
        <f>Rangs!K17</f>
        <v/>
      </c>
      <c r="K18" s="207" t="str">
        <f>Rangs!L17</f>
        <v/>
      </c>
      <c r="L18" s="185" t="s">
        <v>110</v>
      </c>
      <c r="M18" s="186">
        <f>COUNT(H6:H105)</f>
        <v>0</v>
      </c>
    </row>
    <row r="19" spans="1:18">
      <c r="A19" s="192" t="str">
        <f>Rangs!B18</f>
        <v/>
      </c>
      <c r="B19" s="192" t="str">
        <f>Rangs!C18</f>
        <v/>
      </c>
      <c r="C19" s="207" t="str">
        <f>Rangs!D18</f>
        <v/>
      </c>
      <c r="D19" s="207" t="str">
        <f>Rangs!E18</f>
        <v/>
      </c>
      <c r="E19" s="207" t="str">
        <f>Rangs!F18</f>
        <v/>
      </c>
      <c r="F19" s="207" t="str">
        <f>Rangs!G18</f>
        <v/>
      </c>
      <c r="G19" s="207" t="str">
        <f>Rangs!H18</f>
        <v/>
      </c>
      <c r="H19" s="207" t="str">
        <f>Rangs!I18</f>
        <v/>
      </c>
      <c r="I19" s="207" t="str">
        <f>Rangs!J18</f>
        <v/>
      </c>
      <c r="J19" s="207" t="str">
        <f>Rangs!K18</f>
        <v/>
      </c>
      <c r="K19" s="207" t="str">
        <f>Rangs!L18</f>
        <v/>
      </c>
      <c r="L19" s="196" t="s">
        <v>111</v>
      </c>
      <c r="M19" s="197">
        <f>SUM(H6:H105)</f>
        <v>0</v>
      </c>
    </row>
    <row r="20" spans="1:18">
      <c r="A20" s="192" t="str">
        <f>Rangs!B19</f>
        <v/>
      </c>
      <c r="B20" s="192" t="str">
        <f>Rangs!C19</f>
        <v/>
      </c>
      <c r="C20" s="207" t="str">
        <f>Rangs!D19</f>
        <v/>
      </c>
      <c r="D20" s="207" t="str">
        <f>Rangs!E19</f>
        <v/>
      </c>
      <c r="E20" s="207" t="str">
        <f>Rangs!F19</f>
        <v/>
      </c>
      <c r="F20" s="207" t="str">
        <f>Rangs!G19</f>
        <v/>
      </c>
      <c r="G20" s="207" t="str">
        <f>Rangs!H19</f>
        <v/>
      </c>
      <c r="H20" s="207" t="str">
        <f>Rangs!I19</f>
        <v/>
      </c>
      <c r="I20" s="207" t="str">
        <f>Rangs!J19</f>
        <v/>
      </c>
      <c r="J20" s="207" t="str">
        <f>Rangs!K19</f>
        <v/>
      </c>
      <c r="K20" s="207" t="str">
        <f>Rangs!L19</f>
        <v/>
      </c>
      <c r="L20" s="185" t="s">
        <v>119</v>
      </c>
      <c r="M20" s="186">
        <f>COUNT(I6:I105)</f>
        <v>0</v>
      </c>
    </row>
    <row r="21" spans="1:18">
      <c r="A21" s="192" t="str">
        <f>Rangs!B20</f>
        <v/>
      </c>
      <c r="B21" s="192" t="str">
        <f>Rangs!C20</f>
        <v/>
      </c>
      <c r="C21" s="207" t="str">
        <f>Rangs!D20</f>
        <v/>
      </c>
      <c r="D21" s="207" t="str">
        <f>Rangs!E20</f>
        <v/>
      </c>
      <c r="E21" s="207" t="str">
        <f>Rangs!F20</f>
        <v/>
      </c>
      <c r="F21" s="207" t="str">
        <f>Rangs!G20</f>
        <v/>
      </c>
      <c r="G21" s="207" t="str">
        <f>Rangs!H20</f>
        <v/>
      </c>
      <c r="H21" s="207" t="str">
        <f>Rangs!I20</f>
        <v/>
      </c>
      <c r="I21" s="207" t="str">
        <f>Rangs!J20</f>
        <v/>
      </c>
      <c r="J21" s="207" t="str">
        <f>Rangs!K20</f>
        <v/>
      </c>
      <c r="K21" s="207" t="str">
        <f>Rangs!L20</f>
        <v/>
      </c>
      <c r="L21" s="196" t="s">
        <v>120</v>
      </c>
      <c r="M21" s="197">
        <f>SUM(I6:I105)</f>
        <v>0</v>
      </c>
    </row>
    <row r="22" spans="1:18">
      <c r="A22" s="192" t="str">
        <f>Rangs!B21</f>
        <v/>
      </c>
      <c r="B22" s="192" t="str">
        <f>Rangs!C21</f>
        <v/>
      </c>
      <c r="C22" s="207" t="str">
        <f>Rangs!D21</f>
        <v/>
      </c>
      <c r="D22" s="207" t="str">
        <f>Rangs!E21</f>
        <v/>
      </c>
      <c r="E22" s="207" t="str">
        <f>Rangs!F21</f>
        <v/>
      </c>
      <c r="F22" s="207" t="str">
        <f>Rangs!G21</f>
        <v/>
      </c>
      <c r="G22" s="207" t="str">
        <f>Rangs!H21</f>
        <v/>
      </c>
      <c r="H22" s="207" t="str">
        <f>Rangs!I21</f>
        <v/>
      </c>
      <c r="I22" s="207" t="str">
        <f>Rangs!J21</f>
        <v/>
      </c>
      <c r="J22" s="207" t="str">
        <f>Rangs!K21</f>
        <v/>
      </c>
      <c r="K22" s="207" t="str">
        <f>Rangs!L21</f>
        <v/>
      </c>
      <c r="L22" s="185" t="s">
        <v>121</v>
      </c>
      <c r="M22" s="186">
        <f>COUNT(J6:J105)</f>
        <v>0</v>
      </c>
    </row>
    <row r="23" spans="1:18">
      <c r="A23" s="192" t="str">
        <f>Rangs!B22</f>
        <v/>
      </c>
      <c r="B23" s="192" t="str">
        <f>Rangs!C22</f>
        <v/>
      </c>
      <c r="C23" s="207" t="str">
        <f>Rangs!D22</f>
        <v/>
      </c>
      <c r="D23" s="207" t="str">
        <f>Rangs!E22</f>
        <v/>
      </c>
      <c r="E23" s="207" t="str">
        <f>Rangs!F22</f>
        <v/>
      </c>
      <c r="F23" s="207" t="str">
        <f>Rangs!G22</f>
        <v/>
      </c>
      <c r="G23" s="207" t="str">
        <f>Rangs!H22</f>
        <v/>
      </c>
      <c r="H23" s="207" t="str">
        <f>Rangs!I22</f>
        <v/>
      </c>
      <c r="I23" s="207" t="str">
        <f>Rangs!J22</f>
        <v/>
      </c>
      <c r="J23" s="207" t="str">
        <f>Rangs!K22</f>
        <v/>
      </c>
      <c r="K23" s="207" t="str">
        <f>Rangs!L22</f>
        <v/>
      </c>
      <c r="L23" s="196" t="s">
        <v>123</v>
      </c>
      <c r="M23" s="197">
        <f>SUM(J6:J105)</f>
        <v>0</v>
      </c>
    </row>
    <row r="24" spans="1:18">
      <c r="A24" s="192"/>
      <c r="B24" s="192"/>
      <c r="C24" s="207"/>
      <c r="D24" s="207"/>
      <c r="E24" s="207"/>
      <c r="F24" s="207"/>
      <c r="G24" s="207"/>
      <c r="H24" s="207"/>
      <c r="I24" s="207"/>
      <c r="J24" s="207"/>
      <c r="K24" s="207"/>
      <c r="L24" s="185" t="s">
        <v>122</v>
      </c>
      <c r="M24" s="186">
        <f>COUNT(K6:K105)</f>
        <v>0</v>
      </c>
      <c r="O24" s="113" t="str">
        <f>IF(COUNT(données!B7:P7)=11," ","ATTENTION,vous n'êtes pas dans la bonne feuille")</f>
        <v>ATTENTION,vous n'êtes pas dans la bonne feuille</v>
      </c>
    </row>
    <row r="25" spans="1:18">
      <c r="A25" s="192"/>
      <c r="B25" s="192"/>
      <c r="C25" s="207"/>
      <c r="D25" s="207"/>
      <c r="E25" s="207"/>
      <c r="F25" s="207"/>
      <c r="G25" s="207"/>
      <c r="H25" s="207"/>
      <c r="I25" s="207"/>
      <c r="J25" s="207"/>
      <c r="K25" s="207"/>
      <c r="L25" s="196" t="s">
        <v>124</v>
      </c>
      <c r="M25" s="197">
        <f>SUM(K6:K105)</f>
        <v>0</v>
      </c>
    </row>
    <row r="26" spans="1:18" ht="16.2" thickBot="1">
      <c r="A26" s="192" t="str">
        <f>Rangs!B23</f>
        <v/>
      </c>
      <c r="B26" s="192" t="str">
        <f>Rangs!C23</f>
        <v/>
      </c>
      <c r="C26" s="207" t="str">
        <f>Rangs!D23</f>
        <v/>
      </c>
      <c r="D26" s="207" t="str">
        <f>Rangs!E23</f>
        <v/>
      </c>
      <c r="E26" s="207" t="str">
        <f>Rangs!F23</f>
        <v/>
      </c>
      <c r="F26" s="207" t="str">
        <f>Rangs!G23</f>
        <v/>
      </c>
      <c r="G26" s="207" t="str">
        <f>Rangs!H23</f>
        <v/>
      </c>
      <c r="H26" s="207" t="str">
        <f>Rangs!I23</f>
        <v/>
      </c>
      <c r="I26" s="207" t="str">
        <f>Rangs!J23</f>
        <v/>
      </c>
      <c r="J26" s="207" t="str">
        <f>Rangs!K23</f>
        <v/>
      </c>
      <c r="K26" s="207" t="str">
        <f>Rangs!L23</f>
        <v/>
      </c>
      <c r="L26" s="114"/>
      <c r="M26" s="115"/>
      <c r="N26" s="115"/>
      <c r="O26" s="115"/>
      <c r="P26" s="115"/>
      <c r="Q26" s="115"/>
      <c r="R26" s="115"/>
    </row>
    <row r="27" spans="1:18" ht="51" customHeight="1">
      <c r="A27" s="192" t="str">
        <f>Rangs!B24</f>
        <v/>
      </c>
      <c r="B27" s="192" t="str">
        <f>Rangs!C24</f>
        <v/>
      </c>
      <c r="C27" s="207" t="str">
        <f>Rangs!D24</f>
        <v/>
      </c>
      <c r="D27" s="207" t="str">
        <f>Rangs!E24</f>
        <v/>
      </c>
      <c r="E27" s="207" t="str">
        <f>Rangs!F24</f>
        <v/>
      </c>
      <c r="F27" s="207" t="str">
        <f>Rangs!G24</f>
        <v/>
      </c>
      <c r="G27" s="207" t="str">
        <f>Rangs!H24</f>
        <v/>
      </c>
      <c r="H27" s="207" t="str">
        <f>Rangs!I24</f>
        <v/>
      </c>
      <c r="I27" s="207" t="str">
        <f>Rangs!J24</f>
        <v/>
      </c>
      <c r="J27" s="207" t="str">
        <f>Rangs!K24</f>
        <v/>
      </c>
      <c r="K27" s="215" t="str">
        <f>Rangs!L24</f>
        <v/>
      </c>
      <c r="L27" s="257" t="s">
        <v>386</v>
      </c>
      <c r="M27" s="268"/>
      <c r="N27" s="268"/>
      <c r="O27" s="268"/>
      <c r="P27" s="268"/>
      <c r="Q27" s="268"/>
      <c r="R27" s="269"/>
    </row>
    <row r="28" spans="1:18">
      <c r="A28" s="192" t="str">
        <f>Rangs!B25</f>
        <v/>
      </c>
      <c r="B28" s="192" t="str">
        <f>Rangs!C25</f>
        <v/>
      </c>
      <c r="C28" s="207" t="str">
        <f>Rangs!D25</f>
        <v/>
      </c>
      <c r="D28" s="207" t="str">
        <f>Rangs!E25</f>
        <v/>
      </c>
      <c r="E28" s="207" t="str">
        <f>Rangs!F25</f>
        <v/>
      </c>
      <c r="F28" s="207" t="str">
        <f>Rangs!G25</f>
        <v/>
      </c>
      <c r="G28" s="207" t="str">
        <f>Rangs!H25</f>
        <v/>
      </c>
      <c r="H28" s="207" t="str">
        <f>Rangs!I25</f>
        <v/>
      </c>
      <c r="I28" s="207" t="str">
        <f>Rangs!J25</f>
        <v/>
      </c>
      <c r="J28" s="207" t="str">
        <f>Rangs!K25</f>
        <v/>
      </c>
      <c r="K28" s="215" t="str">
        <f>Rangs!L25</f>
        <v/>
      </c>
      <c r="L28" s="143"/>
      <c r="M28" s="122"/>
      <c r="N28" s="122"/>
      <c r="O28" s="122"/>
      <c r="P28" s="122"/>
      <c r="Q28" s="122"/>
      <c r="R28" s="144"/>
    </row>
    <row r="29" spans="1:18">
      <c r="A29" s="192" t="str">
        <f>Rangs!B26</f>
        <v/>
      </c>
      <c r="B29" s="192" t="str">
        <f>Rangs!C26</f>
        <v/>
      </c>
      <c r="C29" s="207" t="str">
        <f>Rangs!D26</f>
        <v/>
      </c>
      <c r="D29" s="207" t="str">
        <f>Rangs!E26</f>
        <v/>
      </c>
      <c r="E29" s="207" t="str">
        <f>Rangs!F26</f>
        <v/>
      </c>
      <c r="F29" s="207" t="str">
        <f>Rangs!G26</f>
        <v/>
      </c>
      <c r="G29" s="207" t="str">
        <f>Rangs!H26</f>
        <v/>
      </c>
      <c r="H29" s="207" t="str">
        <f>Rangs!I26</f>
        <v/>
      </c>
      <c r="I29" s="207" t="str">
        <f>Rangs!J26</f>
        <v/>
      </c>
      <c r="J29" s="207" t="str">
        <f>Rangs!K26</f>
        <v/>
      </c>
      <c r="K29" s="215" t="str">
        <f>Rangs!L26</f>
        <v/>
      </c>
      <c r="L29" s="143"/>
      <c r="M29" s="275" t="s">
        <v>77</v>
      </c>
      <c r="N29" s="277"/>
      <c r="O29" s="277"/>
      <c r="P29" s="277"/>
      <c r="Q29" s="277"/>
      <c r="R29" s="278"/>
    </row>
    <row r="30" spans="1:18">
      <c r="A30" s="192" t="str">
        <f>Rangs!B27</f>
        <v/>
      </c>
      <c r="B30" s="192" t="str">
        <f>Rangs!C27</f>
        <v/>
      </c>
      <c r="C30" s="207" t="str">
        <f>Rangs!D27</f>
        <v/>
      </c>
      <c r="D30" s="207" t="str">
        <f>Rangs!E27</f>
        <v/>
      </c>
      <c r="E30" s="207" t="str">
        <f>Rangs!F27</f>
        <v/>
      </c>
      <c r="F30" s="207" t="str">
        <f>Rangs!G27</f>
        <v/>
      </c>
      <c r="G30" s="207" t="str">
        <f>Rangs!H27</f>
        <v/>
      </c>
      <c r="H30" s="207" t="str">
        <f>Rangs!I27</f>
        <v/>
      </c>
      <c r="I30" s="207" t="str">
        <f>Rangs!J27</f>
        <v/>
      </c>
      <c r="J30" s="207" t="str">
        <f>Rangs!K27</f>
        <v/>
      </c>
      <c r="K30" s="215" t="str">
        <f>Rangs!L27</f>
        <v/>
      </c>
      <c r="L30" s="145" t="s">
        <v>78</v>
      </c>
      <c r="M30" s="116">
        <v>0.3</v>
      </c>
      <c r="N30" s="116">
        <v>0.25</v>
      </c>
      <c r="O30" s="116">
        <v>0.2</v>
      </c>
      <c r="P30" s="116">
        <v>0.15</v>
      </c>
      <c r="Q30" s="116">
        <v>0.1</v>
      </c>
      <c r="R30" s="146">
        <v>0.05</v>
      </c>
    </row>
    <row r="31" spans="1:18">
      <c r="A31" s="192" t="str">
        <f>Rangs!B28</f>
        <v/>
      </c>
      <c r="B31" s="192" t="str">
        <f>Rangs!C28</f>
        <v/>
      </c>
      <c r="C31" s="207" t="str">
        <f>Rangs!D28</f>
        <v/>
      </c>
      <c r="D31" s="207" t="str">
        <f>Rangs!E28</f>
        <v/>
      </c>
      <c r="E31" s="207" t="str">
        <f>Rangs!F28</f>
        <v/>
      </c>
      <c r="F31" s="207" t="str">
        <f>Rangs!G28</f>
        <v/>
      </c>
      <c r="G31" s="207" t="str">
        <f>Rangs!H28</f>
        <v/>
      </c>
      <c r="H31" s="207" t="str">
        <f>Rangs!I28</f>
        <v/>
      </c>
      <c r="I31" s="207" t="str">
        <f>Rangs!J28</f>
        <v/>
      </c>
      <c r="J31" s="207" t="str">
        <f>Rangs!K28</f>
        <v/>
      </c>
      <c r="K31" s="215" t="str">
        <f>Rangs!L28</f>
        <v/>
      </c>
      <c r="L31" s="145" t="s">
        <v>80</v>
      </c>
      <c r="M31" s="116">
        <v>0.15</v>
      </c>
      <c r="N31" s="116">
        <v>0.125</v>
      </c>
      <c r="O31" s="116">
        <v>0.1</v>
      </c>
      <c r="P31" s="116">
        <v>7.4999999999999997E-2</v>
      </c>
      <c r="Q31" s="116">
        <v>0.05</v>
      </c>
      <c r="R31" s="146">
        <v>2.5000000000000001E-2</v>
      </c>
    </row>
    <row r="32" spans="1:18" ht="16.2" thickBot="1">
      <c r="A32" s="192" t="str">
        <f>Rangs!B29</f>
        <v/>
      </c>
      <c r="B32" s="192" t="str">
        <f>Rangs!C29</f>
        <v/>
      </c>
      <c r="C32" s="207" t="str">
        <f>Rangs!D29</f>
        <v/>
      </c>
      <c r="D32" s="207" t="str">
        <f>Rangs!E29</f>
        <v/>
      </c>
      <c r="E32" s="207" t="str">
        <f>Rangs!F29</f>
        <v/>
      </c>
      <c r="F32" s="207" t="str">
        <f>Rangs!G29</f>
        <v/>
      </c>
      <c r="G32" s="207" t="str">
        <f>Rangs!H29</f>
        <v/>
      </c>
      <c r="H32" s="207" t="str">
        <f>Rangs!I29</f>
        <v/>
      </c>
      <c r="I32" s="207" t="str">
        <f>Rangs!J29</f>
        <v/>
      </c>
      <c r="J32" s="207" t="str">
        <f>Rangs!K29</f>
        <v/>
      </c>
      <c r="K32" s="215" t="str">
        <f>Rangs!L29</f>
        <v/>
      </c>
      <c r="L32" s="147" t="s">
        <v>90</v>
      </c>
      <c r="M32" s="117">
        <v>3</v>
      </c>
      <c r="N32" s="118">
        <v>4</v>
      </c>
      <c r="O32" s="118">
        <v>5</v>
      </c>
      <c r="P32" s="118">
        <v>6</v>
      </c>
      <c r="Q32" s="118">
        <v>7</v>
      </c>
      <c r="R32" s="148">
        <v>8</v>
      </c>
    </row>
    <row r="33" spans="1:18" ht="16.2" thickBot="1">
      <c r="A33" s="192" t="str">
        <f>Rangs!B30</f>
        <v/>
      </c>
      <c r="B33" s="192" t="str">
        <f>Rangs!C30</f>
        <v/>
      </c>
      <c r="C33" s="207" t="str">
        <f>Rangs!D30</f>
        <v/>
      </c>
      <c r="D33" s="207" t="str">
        <f>Rangs!E30</f>
        <v/>
      </c>
      <c r="E33" s="207" t="str">
        <f>Rangs!F30</f>
        <v/>
      </c>
      <c r="F33" s="207" t="str">
        <f>Rangs!G30</f>
        <v/>
      </c>
      <c r="G33" s="207" t="str">
        <f>Rangs!H30</f>
        <v/>
      </c>
      <c r="H33" s="207" t="str">
        <f>Rangs!I30</f>
        <v/>
      </c>
      <c r="I33" s="207" t="str">
        <f>Rangs!J30</f>
        <v/>
      </c>
      <c r="J33" s="207" t="str">
        <f>Rangs!K30</f>
        <v/>
      </c>
      <c r="K33" s="215" t="str">
        <f>Rangs!L30</f>
        <v/>
      </c>
      <c r="L33" s="179" t="s">
        <v>91</v>
      </c>
      <c r="M33" s="134">
        <v>7</v>
      </c>
      <c r="N33" s="122"/>
      <c r="O33" s="122"/>
      <c r="P33" s="122"/>
      <c r="Q33" s="122"/>
      <c r="R33" s="144"/>
    </row>
    <row r="34" spans="1:18">
      <c r="A34" s="192" t="str">
        <f>Rangs!B31</f>
        <v/>
      </c>
      <c r="B34" s="192" t="str">
        <f>Rangs!C31</f>
        <v/>
      </c>
      <c r="C34" s="207" t="str">
        <f>Rangs!D31</f>
        <v/>
      </c>
      <c r="D34" s="207" t="str">
        <f>Rangs!E31</f>
        <v/>
      </c>
      <c r="E34" s="207" t="str">
        <f>Rangs!F31</f>
        <v/>
      </c>
      <c r="F34" s="207" t="str">
        <f>Rangs!G31</f>
        <v/>
      </c>
      <c r="G34" s="207" t="str">
        <f>Rangs!H31</f>
        <v/>
      </c>
      <c r="H34" s="207" t="str">
        <f>Rangs!I31</f>
        <v/>
      </c>
      <c r="I34" s="207" t="str">
        <f>Rangs!J31</f>
        <v/>
      </c>
      <c r="J34" s="207" t="str">
        <f>Rangs!K31</f>
        <v/>
      </c>
      <c r="K34" s="215" t="str">
        <f>Rangs!L31</f>
        <v/>
      </c>
      <c r="L34" s="143"/>
      <c r="M34" s="122"/>
      <c r="N34" s="161" t="s">
        <v>92</v>
      </c>
      <c r="O34" s="162">
        <f>VLOOKUP(55,_TZ2,M33,FALSE)</f>
        <v>3.2088602109215021</v>
      </c>
      <c r="P34" s="122"/>
      <c r="Q34" s="122"/>
      <c r="R34" s="144"/>
    </row>
    <row r="35" spans="1:18">
      <c r="A35" s="192" t="str">
        <f>Rangs!B32</f>
        <v/>
      </c>
      <c r="B35" s="192" t="str">
        <f>Rangs!C32</f>
        <v/>
      </c>
      <c r="C35" s="207" t="str">
        <f>Rangs!D32</f>
        <v/>
      </c>
      <c r="D35" s="207" t="str">
        <f>Rangs!E32</f>
        <v/>
      </c>
      <c r="E35" s="207" t="str">
        <f>Rangs!F32</f>
        <v/>
      </c>
      <c r="F35" s="207" t="str">
        <f>Rangs!G32</f>
        <v/>
      </c>
      <c r="G35" s="207" t="str">
        <f>Rangs!H32</f>
        <v/>
      </c>
      <c r="H35" s="207" t="str">
        <f>Rangs!I32</f>
        <v/>
      </c>
      <c r="I35" s="207" t="str">
        <f>Rangs!J32</f>
        <v/>
      </c>
      <c r="J35" s="207" t="str">
        <f>Rangs!K32</f>
        <v/>
      </c>
      <c r="K35" s="215" t="str">
        <f>Rangs!L32</f>
        <v/>
      </c>
      <c r="L35" s="247" t="s">
        <v>93</v>
      </c>
      <c r="M35" s="248"/>
      <c r="N35" s="249" t="s">
        <v>94</v>
      </c>
      <c r="O35" s="264"/>
      <c r="P35" s="135"/>
      <c r="Q35" s="136"/>
      <c r="R35" s="151"/>
    </row>
    <row r="36" spans="1:18">
      <c r="A36" s="192" t="str">
        <f>Rangs!B33</f>
        <v/>
      </c>
      <c r="B36" s="192" t="str">
        <f>Rangs!C33</f>
        <v/>
      </c>
      <c r="C36" s="207" t="str">
        <f>Rangs!D33</f>
        <v/>
      </c>
      <c r="D36" s="207" t="str">
        <f>Rangs!E33</f>
        <v/>
      </c>
      <c r="E36" s="207" t="str">
        <f>Rangs!F33</f>
        <v/>
      </c>
      <c r="F36" s="207" t="str">
        <f>Rangs!G33</f>
        <v/>
      </c>
      <c r="G36" s="207" t="str">
        <f>Rangs!H33</f>
        <v/>
      </c>
      <c r="H36" s="207" t="str">
        <f>Rangs!I33</f>
        <v/>
      </c>
      <c r="I36" s="207" t="str">
        <f>Rangs!J33</f>
        <v/>
      </c>
      <c r="J36" s="207" t="str">
        <f>Rangs!K33</f>
        <v/>
      </c>
      <c r="K36" s="215" t="str">
        <f>Rangs!L33</f>
        <v/>
      </c>
      <c r="L36" s="203" t="s">
        <v>161</v>
      </c>
      <c r="M36" s="137">
        <f>ABS(M5-M7)</f>
        <v>0</v>
      </c>
      <c r="N36" s="202" t="s">
        <v>95</v>
      </c>
      <c r="O36" s="137">
        <f>$O$34*SQRT((($M$3*11*(11+1))/(6)))</f>
        <v>0</v>
      </c>
      <c r="P36" s="140" t="s">
        <v>96</v>
      </c>
      <c r="Q36" s="141"/>
      <c r="R36" s="153"/>
    </row>
    <row r="37" spans="1:18">
      <c r="A37" s="192" t="str">
        <f>Rangs!B34</f>
        <v/>
      </c>
      <c r="B37" s="192" t="str">
        <f>Rangs!C34</f>
        <v/>
      </c>
      <c r="C37" s="207" t="str">
        <f>Rangs!D34</f>
        <v/>
      </c>
      <c r="D37" s="207" t="str">
        <f>Rangs!E34</f>
        <v/>
      </c>
      <c r="E37" s="207" t="str">
        <f>Rangs!F34</f>
        <v/>
      </c>
      <c r="F37" s="207" t="str">
        <f>Rangs!G34</f>
        <v/>
      </c>
      <c r="G37" s="207" t="str">
        <f>Rangs!H34</f>
        <v/>
      </c>
      <c r="H37" s="207" t="str">
        <f>Rangs!I34</f>
        <v/>
      </c>
      <c r="I37" s="207" t="str">
        <f>Rangs!J34</f>
        <v/>
      </c>
      <c r="J37" s="207" t="str">
        <f>Rangs!K34</f>
        <v/>
      </c>
      <c r="K37" s="215" t="str">
        <f>Rangs!L34</f>
        <v/>
      </c>
      <c r="L37" s="203" t="s">
        <v>162</v>
      </c>
      <c r="M37" s="137">
        <f>ABS(M5-M9)</f>
        <v>0</v>
      </c>
      <c r="N37" s="202" t="s">
        <v>95</v>
      </c>
      <c r="O37" s="137">
        <f t="shared" ref="O37:O90" si="0">$O$34*SQRT((($M$3*11*(11+1))/(6)))</f>
        <v>0</v>
      </c>
      <c r="P37" s="140" t="s">
        <v>135</v>
      </c>
      <c r="Q37" s="141"/>
      <c r="R37" s="153"/>
    </row>
    <row r="38" spans="1:18">
      <c r="A38" s="192" t="str">
        <f>Rangs!B35</f>
        <v/>
      </c>
      <c r="B38" s="192" t="str">
        <f>Rangs!C35</f>
        <v/>
      </c>
      <c r="C38" s="207" t="str">
        <f>Rangs!D35</f>
        <v/>
      </c>
      <c r="D38" s="207" t="str">
        <f>Rangs!E35</f>
        <v/>
      </c>
      <c r="E38" s="207" t="str">
        <f>Rangs!F35</f>
        <v/>
      </c>
      <c r="F38" s="207" t="str">
        <f>Rangs!G35</f>
        <v/>
      </c>
      <c r="G38" s="207" t="str">
        <f>Rangs!H35</f>
        <v/>
      </c>
      <c r="H38" s="207" t="str">
        <f>Rangs!I35</f>
        <v/>
      </c>
      <c r="I38" s="207" t="str">
        <f>Rangs!J35</f>
        <v/>
      </c>
      <c r="J38" s="207" t="str">
        <f>Rangs!K35</f>
        <v/>
      </c>
      <c r="K38" s="215" t="str">
        <f>Rangs!L35</f>
        <v/>
      </c>
      <c r="L38" s="203" t="s">
        <v>166</v>
      </c>
      <c r="M38" s="137">
        <f>ABS(M5-M11)</f>
        <v>0</v>
      </c>
      <c r="N38" s="202" t="s">
        <v>95</v>
      </c>
      <c r="O38" s="137">
        <f t="shared" si="0"/>
        <v>0</v>
      </c>
      <c r="P38" s="140" t="s">
        <v>103</v>
      </c>
      <c r="Q38" s="141"/>
      <c r="R38" s="153"/>
    </row>
    <row r="39" spans="1:18">
      <c r="A39" s="192" t="str">
        <f>Rangs!B36</f>
        <v/>
      </c>
      <c r="B39" s="192" t="str">
        <f>Rangs!C36</f>
        <v/>
      </c>
      <c r="C39" s="207" t="str">
        <f>Rangs!D36</f>
        <v/>
      </c>
      <c r="D39" s="207" t="str">
        <f>Rangs!E36</f>
        <v/>
      </c>
      <c r="E39" s="207" t="str">
        <f>Rangs!F36</f>
        <v/>
      </c>
      <c r="F39" s="207" t="str">
        <f>Rangs!G36</f>
        <v/>
      </c>
      <c r="G39" s="207" t="str">
        <f>Rangs!H36</f>
        <v/>
      </c>
      <c r="H39" s="207" t="str">
        <f>Rangs!I36</f>
        <v/>
      </c>
      <c r="I39" s="207" t="str">
        <f>Rangs!J36</f>
        <v/>
      </c>
      <c r="J39" s="207" t="str">
        <f>Rangs!K36</f>
        <v/>
      </c>
      <c r="K39" s="215" t="str">
        <f>Rangs!L36</f>
        <v/>
      </c>
      <c r="L39" s="203" t="s">
        <v>170</v>
      </c>
      <c r="M39" s="137">
        <f>ABS(M5-M13)</f>
        <v>0</v>
      </c>
      <c r="N39" s="202" t="s">
        <v>95</v>
      </c>
      <c r="O39" s="137">
        <f t="shared" si="0"/>
        <v>0</v>
      </c>
      <c r="P39" s="140"/>
      <c r="Q39" s="141"/>
      <c r="R39" s="153"/>
    </row>
    <row r="40" spans="1:18">
      <c r="A40" s="192" t="str">
        <f>Rangs!B37</f>
        <v/>
      </c>
      <c r="B40" s="192" t="str">
        <f>Rangs!C37</f>
        <v/>
      </c>
      <c r="C40" s="207" t="str">
        <f>Rangs!D37</f>
        <v/>
      </c>
      <c r="D40" s="207" t="str">
        <f>Rangs!E37</f>
        <v/>
      </c>
      <c r="E40" s="207" t="str">
        <f>Rangs!F37</f>
        <v/>
      </c>
      <c r="F40" s="207" t="str">
        <f>Rangs!G37</f>
        <v/>
      </c>
      <c r="G40" s="207" t="str">
        <f>Rangs!H37</f>
        <v/>
      </c>
      <c r="H40" s="207" t="str">
        <f>Rangs!I37</f>
        <v/>
      </c>
      <c r="I40" s="207" t="str">
        <f>Rangs!J37</f>
        <v/>
      </c>
      <c r="J40" s="207" t="str">
        <f>Rangs!K37</f>
        <v/>
      </c>
      <c r="K40" s="215" t="str">
        <f>Rangs!L37</f>
        <v/>
      </c>
      <c r="L40" s="203" t="s">
        <v>175</v>
      </c>
      <c r="M40" s="137">
        <f>ABS(M5-M15)</f>
        <v>0</v>
      </c>
      <c r="N40" s="202" t="s">
        <v>95</v>
      </c>
      <c r="O40" s="137">
        <f t="shared" si="0"/>
        <v>0</v>
      </c>
      <c r="P40" s="140"/>
      <c r="Q40" s="141"/>
      <c r="R40" s="153"/>
    </row>
    <row r="41" spans="1:18">
      <c r="A41" s="192" t="str">
        <f>Rangs!B38</f>
        <v/>
      </c>
      <c r="B41" s="192" t="str">
        <f>Rangs!C38</f>
        <v/>
      </c>
      <c r="C41" s="207" t="str">
        <f>Rangs!D38</f>
        <v/>
      </c>
      <c r="D41" s="207" t="str">
        <f>Rangs!E38</f>
        <v/>
      </c>
      <c r="E41" s="207" t="str">
        <f>Rangs!F38</f>
        <v/>
      </c>
      <c r="F41" s="207" t="str">
        <f>Rangs!G38</f>
        <v/>
      </c>
      <c r="G41" s="207" t="str">
        <f>Rangs!H38</f>
        <v/>
      </c>
      <c r="H41" s="207" t="str">
        <f>Rangs!I38</f>
        <v/>
      </c>
      <c r="I41" s="207" t="str">
        <f>Rangs!J38</f>
        <v/>
      </c>
      <c r="J41" s="207" t="str">
        <f>Rangs!K38</f>
        <v/>
      </c>
      <c r="K41" s="215" t="str">
        <f>Rangs!L38</f>
        <v/>
      </c>
      <c r="L41" s="203" t="s">
        <v>181</v>
      </c>
      <c r="M41" s="137">
        <f>ABS(M5-M17)</f>
        <v>0</v>
      </c>
      <c r="N41" s="202" t="s">
        <v>95</v>
      </c>
      <c r="O41" s="137">
        <f t="shared" si="0"/>
        <v>0</v>
      </c>
      <c r="P41" s="140"/>
      <c r="Q41" s="141"/>
      <c r="R41" s="153"/>
    </row>
    <row r="42" spans="1:18">
      <c r="A42" s="192" t="str">
        <f>Rangs!B39</f>
        <v/>
      </c>
      <c r="B42" s="192" t="str">
        <f>Rangs!C39</f>
        <v/>
      </c>
      <c r="C42" s="207" t="str">
        <f>Rangs!D39</f>
        <v/>
      </c>
      <c r="D42" s="207" t="str">
        <f>Rangs!E39</f>
        <v/>
      </c>
      <c r="E42" s="207" t="str">
        <f>Rangs!F39</f>
        <v/>
      </c>
      <c r="F42" s="207" t="str">
        <f>Rangs!G39</f>
        <v/>
      </c>
      <c r="G42" s="207" t="str">
        <f>Rangs!H39</f>
        <v/>
      </c>
      <c r="H42" s="207" t="str">
        <f>Rangs!I39</f>
        <v/>
      </c>
      <c r="I42" s="207" t="str">
        <f>Rangs!J39</f>
        <v/>
      </c>
      <c r="J42" s="207" t="str">
        <f>Rangs!K39</f>
        <v/>
      </c>
      <c r="K42" s="215" t="str">
        <f>Rangs!L39</f>
        <v/>
      </c>
      <c r="L42" s="203" t="s">
        <v>188</v>
      </c>
      <c r="M42" s="137">
        <f>ABS(M5-M19)</f>
        <v>0</v>
      </c>
      <c r="N42" s="202" t="s">
        <v>95</v>
      </c>
      <c r="O42" s="137">
        <f t="shared" si="0"/>
        <v>0</v>
      </c>
      <c r="P42" s="140"/>
      <c r="Q42" s="141"/>
      <c r="R42" s="153"/>
    </row>
    <row r="43" spans="1:18">
      <c r="A43" s="192" t="str">
        <f>Rangs!B40</f>
        <v/>
      </c>
      <c r="B43" s="192" t="str">
        <f>Rangs!C40</f>
        <v/>
      </c>
      <c r="C43" s="207" t="str">
        <f>Rangs!D40</f>
        <v/>
      </c>
      <c r="D43" s="207" t="str">
        <f>Rangs!E40</f>
        <v/>
      </c>
      <c r="E43" s="207" t="str">
        <f>Rangs!F40</f>
        <v/>
      </c>
      <c r="F43" s="207" t="str">
        <f>Rangs!G40</f>
        <v/>
      </c>
      <c r="G43" s="207" t="str">
        <f>Rangs!H40</f>
        <v/>
      </c>
      <c r="H43" s="207" t="str">
        <f>Rangs!I40</f>
        <v/>
      </c>
      <c r="I43" s="207" t="str">
        <f>Rangs!J40</f>
        <v/>
      </c>
      <c r="J43" s="207" t="str">
        <f>Rangs!K40</f>
        <v/>
      </c>
      <c r="K43" s="215" t="str">
        <f>Rangs!L40</f>
        <v/>
      </c>
      <c r="L43" s="203" t="s">
        <v>196</v>
      </c>
      <c r="M43" s="137">
        <f>ABS(M5-M21)</f>
        <v>0</v>
      </c>
      <c r="N43" s="202" t="s">
        <v>95</v>
      </c>
      <c r="O43" s="137">
        <f t="shared" si="0"/>
        <v>0</v>
      </c>
      <c r="P43" s="140"/>
      <c r="Q43" s="141"/>
      <c r="R43" s="153"/>
    </row>
    <row r="44" spans="1:18">
      <c r="A44" s="192" t="str">
        <f>Rangs!B41</f>
        <v/>
      </c>
      <c r="B44" s="192" t="str">
        <f>Rangs!C41</f>
        <v/>
      </c>
      <c r="C44" s="207" t="str">
        <f>Rangs!D41</f>
        <v/>
      </c>
      <c r="D44" s="207" t="str">
        <f>Rangs!E41</f>
        <v/>
      </c>
      <c r="E44" s="207" t="str">
        <f>Rangs!F41</f>
        <v/>
      </c>
      <c r="F44" s="207" t="str">
        <f>Rangs!G41</f>
        <v/>
      </c>
      <c r="G44" s="207" t="str">
        <f>Rangs!H41</f>
        <v/>
      </c>
      <c r="H44" s="207" t="str">
        <f>Rangs!I41</f>
        <v/>
      </c>
      <c r="I44" s="207" t="str">
        <f>Rangs!J41</f>
        <v/>
      </c>
      <c r="J44" s="207" t="str">
        <f>Rangs!K41</f>
        <v/>
      </c>
      <c r="K44" s="215" t="str">
        <f>Rangs!L41</f>
        <v/>
      </c>
      <c r="L44" s="203" t="s">
        <v>205</v>
      </c>
      <c r="M44" s="137">
        <f>ABS(M5-M23)</f>
        <v>0</v>
      </c>
      <c r="N44" s="202" t="s">
        <v>95</v>
      </c>
      <c r="O44" s="137">
        <f t="shared" si="0"/>
        <v>0</v>
      </c>
      <c r="P44" s="140"/>
      <c r="Q44" s="141"/>
      <c r="R44" s="153"/>
    </row>
    <row r="45" spans="1:18">
      <c r="A45" s="192" t="str">
        <f>Rangs!B42</f>
        <v/>
      </c>
      <c r="B45" s="192" t="str">
        <f>Rangs!C42</f>
        <v/>
      </c>
      <c r="C45" s="207" t="str">
        <f>Rangs!D42</f>
        <v/>
      </c>
      <c r="D45" s="207" t="str">
        <f>Rangs!E42</f>
        <v/>
      </c>
      <c r="E45" s="207" t="str">
        <f>Rangs!F42</f>
        <v/>
      </c>
      <c r="F45" s="207" t="str">
        <f>Rangs!G42</f>
        <v/>
      </c>
      <c r="G45" s="207" t="str">
        <f>Rangs!H42</f>
        <v/>
      </c>
      <c r="H45" s="207" t="str">
        <f>Rangs!I42</f>
        <v/>
      </c>
      <c r="I45" s="207" t="str">
        <f>Rangs!J42</f>
        <v/>
      </c>
      <c r="J45" s="207" t="str">
        <f>Rangs!K42</f>
        <v/>
      </c>
      <c r="K45" s="215" t="str">
        <f>Rangs!L42</f>
        <v/>
      </c>
      <c r="L45" s="203" t="s">
        <v>215</v>
      </c>
      <c r="M45" s="137">
        <f>ABS(M5-M25)</f>
        <v>0</v>
      </c>
      <c r="N45" s="202" t="s">
        <v>95</v>
      </c>
      <c r="O45" s="137">
        <f t="shared" si="0"/>
        <v>0</v>
      </c>
      <c r="P45" s="140"/>
      <c r="Q45" s="141"/>
      <c r="R45" s="153"/>
    </row>
    <row r="46" spans="1:18">
      <c r="A46" s="192" t="str">
        <f>Rangs!B43</f>
        <v/>
      </c>
      <c r="B46" s="192" t="str">
        <f>Rangs!C43</f>
        <v/>
      </c>
      <c r="C46" s="207" t="str">
        <f>Rangs!D43</f>
        <v/>
      </c>
      <c r="D46" s="207" t="str">
        <f>Rangs!E43</f>
        <v/>
      </c>
      <c r="E46" s="207" t="str">
        <f>Rangs!F43</f>
        <v/>
      </c>
      <c r="F46" s="207" t="str">
        <f>Rangs!G43</f>
        <v/>
      </c>
      <c r="G46" s="207" t="str">
        <f>Rangs!H43</f>
        <v/>
      </c>
      <c r="H46" s="207" t="str">
        <f>Rangs!I43</f>
        <v/>
      </c>
      <c r="I46" s="207" t="str">
        <f>Rangs!J43</f>
        <v/>
      </c>
      <c r="J46" s="207" t="str">
        <f>Rangs!K43</f>
        <v/>
      </c>
      <c r="K46" s="215" t="str">
        <f>Rangs!L43</f>
        <v/>
      </c>
      <c r="L46" s="203" t="s">
        <v>163</v>
      </c>
      <c r="M46" s="137">
        <f>ABS(M7-M9)</f>
        <v>0</v>
      </c>
      <c r="N46" s="202" t="s">
        <v>95</v>
      </c>
      <c r="O46" s="137">
        <f t="shared" si="0"/>
        <v>0</v>
      </c>
      <c r="P46" s="177"/>
      <c r="Q46" s="141"/>
      <c r="R46" s="153"/>
    </row>
    <row r="47" spans="1:18">
      <c r="A47" s="192" t="str">
        <f>Rangs!B44</f>
        <v/>
      </c>
      <c r="B47" s="192" t="str">
        <f>Rangs!C44</f>
        <v/>
      </c>
      <c r="C47" s="207" t="str">
        <f>Rangs!D44</f>
        <v/>
      </c>
      <c r="D47" s="207" t="str">
        <f>Rangs!E44</f>
        <v/>
      </c>
      <c r="E47" s="207" t="str">
        <f>Rangs!F44</f>
        <v/>
      </c>
      <c r="F47" s="207" t="str">
        <f>Rangs!G44</f>
        <v/>
      </c>
      <c r="G47" s="207" t="str">
        <f>Rangs!H44</f>
        <v/>
      </c>
      <c r="H47" s="207" t="str">
        <f>Rangs!I44</f>
        <v/>
      </c>
      <c r="I47" s="207" t="str">
        <f>Rangs!J44</f>
        <v/>
      </c>
      <c r="J47" s="207" t="str">
        <f>Rangs!K44</f>
        <v/>
      </c>
      <c r="K47" s="215" t="str">
        <f>Rangs!L44</f>
        <v/>
      </c>
      <c r="L47" s="203" t="s">
        <v>167</v>
      </c>
      <c r="M47" s="137">
        <f>ABS(M7-M11)</f>
        <v>0</v>
      </c>
      <c r="N47" s="202" t="s">
        <v>95</v>
      </c>
      <c r="O47" s="137">
        <f t="shared" si="0"/>
        <v>0</v>
      </c>
      <c r="P47" s="177"/>
      <c r="Q47" s="141"/>
      <c r="R47" s="153"/>
    </row>
    <row r="48" spans="1:18">
      <c r="A48" s="192" t="str">
        <f>Rangs!B45</f>
        <v/>
      </c>
      <c r="B48" s="192" t="str">
        <f>Rangs!C45</f>
        <v/>
      </c>
      <c r="C48" s="207" t="str">
        <f>Rangs!D45</f>
        <v/>
      </c>
      <c r="D48" s="207" t="str">
        <f>Rangs!E45</f>
        <v/>
      </c>
      <c r="E48" s="207" t="str">
        <f>Rangs!F45</f>
        <v/>
      </c>
      <c r="F48" s="207" t="str">
        <f>Rangs!G45</f>
        <v/>
      </c>
      <c r="G48" s="207" t="str">
        <f>Rangs!H45</f>
        <v/>
      </c>
      <c r="H48" s="207" t="str">
        <f>Rangs!I45</f>
        <v/>
      </c>
      <c r="I48" s="207" t="str">
        <f>Rangs!J45</f>
        <v/>
      </c>
      <c r="J48" s="207" t="str">
        <f>Rangs!K45</f>
        <v/>
      </c>
      <c r="K48" s="215" t="str">
        <f>Rangs!L45</f>
        <v/>
      </c>
      <c r="L48" s="203" t="s">
        <v>171</v>
      </c>
      <c r="M48" s="137">
        <f>ABS(M7-M13)</f>
        <v>0</v>
      </c>
      <c r="N48" s="202" t="s">
        <v>95</v>
      </c>
      <c r="O48" s="137">
        <f t="shared" si="0"/>
        <v>0</v>
      </c>
      <c r="P48" s="177"/>
      <c r="Q48" s="141"/>
      <c r="R48" s="153"/>
    </row>
    <row r="49" spans="1:18">
      <c r="A49" s="192" t="str">
        <f>Rangs!B46</f>
        <v/>
      </c>
      <c r="B49" s="192" t="str">
        <f>Rangs!C46</f>
        <v/>
      </c>
      <c r="C49" s="207" t="str">
        <f>Rangs!D46</f>
        <v/>
      </c>
      <c r="D49" s="207" t="str">
        <f>Rangs!E46</f>
        <v/>
      </c>
      <c r="E49" s="207" t="str">
        <f>Rangs!F46</f>
        <v/>
      </c>
      <c r="F49" s="207" t="str">
        <f>Rangs!G46</f>
        <v/>
      </c>
      <c r="G49" s="207" t="str">
        <f>Rangs!H46</f>
        <v/>
      </c>
      <c r="H49" s="207" t="str">
        <f>Rangs!I46</f>
        <v/>
      </c>
      <c r="I49" s="207" t="str">
        <f>Rangs!J46</f>
        <v/>
      </c>
      <c r="J49" s="207" t="str">
        <f>Rangs!K46</f>
        <v/>
      </c>
      <c r="K49" s="215" t="str">
        <f>Rangs!L46</f>
        <v/>
      </c>
      <c r="L49" s="203" t="s">
        <v>176</v>
      </c>
      <c r="M49" s="137">
        <f>ABS(M7-M15)</f>
        <v>0</v>
      </c>
      <c r="N49" s="202" t="s">
        <v>95</v>
      </c>
      <c r="O49" s="137">
        <f t="shared" si="0"/>
        <v>0</v>
      </c>
      <c r="P49" s="177"/>
      <c r="Q49" s="141"/>
      <c r="R49" s="153"/>
    </row>
    <row r="50" spans="1:18">
      <c r="A50" s="192" t="str">
        <f>Rangs!B47</f>
        <v/>
      </c>
      <c r="B50" s="192" t="str">
        <f>Rangs!C47</f>
        <v/>
      </c>
      <c r="C50" s="207" t="str">
        <f>Rangs!D47</f>
        <v/>
      </c>
      <c r="D50" s="207" t="str">
        <f>Rangs!E47</f>
        <v/>
      </c>
      <c r="E50" s="207" t="str">
        <f>Rangs!F47</f>
        <v/>
      </c>
      <c r="F50" s="207" t="str">
        <f>Rangs!G47</f>
        <v/>
      </c>
      <c r="G50" s="207" t="str">
        <f>Rangs!H47</f>
        <v/>
      </c>
      <c r="H50" s="207" t="str">
        <f>Rangs!I47</f>
        <v/>
      </c>
      <c r="I50" s="207" t="str">
        <f>Rangs!J47</f>
        <v/>
      </c>
      <c r="J50" s="207" t="str">
        <f>Rangs!K47</f>
        <v/>
      </c>
      <c r="K50" s="215" t="str">
        <f>Rangs!L47</f>
        <v/>
      </c>
      <c r="L50" s="203" t="s">
        <v>182</v>
      </c>
      <c r="M50" s="137">
        <f>ABS(M7-M17)</f>
        <v>0</v>
      </c>
      <c r="N50" s="202" t="s">
        <v>95</v>
      </c>
      <c r="O50" s="137">
        <f t="shared" si="0"/>
        <v>0</v>
      </c>
      <c r="P50" s="177"/>
      <c r="Q50" s="141"/>
      <c r="R50" s="153"/>
    </row>
    <row r="51" spans="1:18">
      <c r="A51" s="192" t="str">
        <f>Rangs!B48</f>
        <v/>
      </c>
      <c r="B51" s="192" t="str">
        <f>Rangs!C48</f>
        <v/>
      </c>
      <c r="C51" s="207" t="str">
        <f>Rangs!D48</f>
        <v/>
      </c>
      <c r="D51" s="207" t="str">
        <f>Rangs!E48</f>
        <v/>
      </c>
      <c r="E51" s="207" t="str">
        <f>Rangs!F48</f>
        <v/>
      </c>
      <c r="F51" s="207" t="str">
        <f>Rangs!G48</f>
        <v/>
      </c>
      <c r="G51" s="207" t="str">
        <f>Rangs!H48</f>
        <v/>
      </c>
      <c r="H51" s="207" t="str">
        <f>Rangs!I48</f>
        <v/>
      </c>
      <c r="I51" s="207" t="str">
        <f>Rangs!J48</f>
        <v/>
      </c>
      <c r="J51" s="207" t="str">
        <f>Rangs!K48</f>
        <v/>
      </c>
      <c r="K51" s="215" t="str">
        <f>Rangs!L48</f>
        <v/>
      </c>
      <c r="L51" s="203" t="s">
        <v>189</v>
      </c>
      <c r="M51" s="137">
        <f>ABS(M7-M19)</f>
        <v>0</v>
      </c>
      <c r="N51" s="202" t="s">
        <v>95</v>
      </c>
      <c r="O51" s="137">
        <f t="shared" si="0"/>
        <v>0</v>
      </c>
      <c r="P51" s="177"/>
      <c r="Q51" s="141"/>
      <c r="R51" s="153"/>
    </row>
    <row r="52" spans="1:18">
      <c r="A52" s="192" t="str">
        <f>Rangs!B49</f>
        <v/>
      </c>
      <c r="B52" s="192" t="str">
        <f>Rangs!C49</f>
        <v/>
      </c>
      <c r="C52" s="207" t="str">
        <f>Rangs!D49</f>
        <v/>
      </c>
      <c r="D52" s="207" t="str">
        <f>Rangs!E49</f>
        <v/>
      </c>
      <c r="E52" s="207" t="str">
        <f>Rangs!F49</f>
        <v/>
      </c>
      <c r="F52" s="207" t="str">
        <f>Rangs!G49</f>
        <v/>
      </c>
      <c r="G52" s="207" t="str">
        <f>Rangs!H49</f>
        <v/>
      </c>
      <c r="H52" s="207" t="str">
        <f>Rangs!I49</f>
        <v/>
      </c>
      <c r="I52" s="207" t="str">
        <f>Rangs!J49</f>
        <v/>
      </c>
      <c r="J52" s="207" t="str">
        <f>Rangs!K49</f>
        <v/>
      </c>
      <c r="K52" s="215" t="str">
        <f>Rangs!L49</f>
        <v/>
      </c>
      <c r="L52" s="203" t="s">
        <v>197</v>
      </c>
      <c r="M52" s="137">
        <f>ABS(M7-M21)</f>
        <v>0</v>
      </c>
      <c r="N52" s="202" t="s">
        <v>95</v>
      </c>
      <c r="O52" s="137">
        <f t="shared" si="0"/>
        <v>0</v>
      </c>
      <c r="P52" s="177"/>
      <c r="Q52" s="141"/>
      <c r="R52" s="153"/>
    </row>
    <row r="53" spans="1:18">
      <c r="A53" s="192" t="str">
        <f>Rangs!B50</f>
        <v/>
      </c>
      <c r="B53" s="192" t="str">
        <f>Rangs!C50</f>
        <v/>
      </c>
      <c r="C53" s="207" t="str">
        <f>Rangs!D50</f>
        <v/>
      </c>
      <c r="D53" s="207" t="str">
        <f>Rangs!E50</f>
        <v/>
      </c>
      <c r="E53" s="207" t="str">
        <f>Rangs!F50</f>
        <v/>
      </c>
      <c r="F53" s="207" t="str">
        <f>Rangs!G50</f>
        <v/>
      </c>
      <c r="G53" s="207" t="str">
        <f>Rangs!H50</f>
        <v/>
      </c>
      <c r="H53" s="207" t="str">
        <f>Rangs!I50</f>
        <v/>
      </c>
      <c r="I53" s="207" t="str">
        <f>Rangs!J50</f>
        <v/>
      </c>
      <c r="J53" s="207" t="str">
        <f>Rangs!K50</f>
        <v/>
      </c>
      <c r="K53" s="215" t="str">
        <f>Rangs!L50</f>
        <v/>
      </c>
      <c r="L53" s="203" t="s">
        <v>206</v>
      </c>
      <c r="M53" s="137">
        <f>ABS(M7-M23)</f>
        <v>0</v>
      </c>
      <c r="N53" s="202" t="s">
        <v>95</v>
      </c>
      <c r="O53" s="137">
        <f t="shared" si="0"/>
        <v>0</v>
      </c>
      <c r="P53" s="177"/>
      <c r="Q53" s="141"/>
      <c r="R53" s="153"/>
    </row>
    <row r="54" spans="1:18">
      <c r="A54" s="192" t="str">
        <f>Rangs!B51</f>
        <v/>
      </c>
      <c r="B54" s="192" t="str">
        <f>Rangs!C51</f>
        <v/>
      </c>
      <c r="C54" s="207" t="str">
        <f>Rangs!D51</f>
        <v/>
      </c>
      <c r="D54" s="207" t="str">
        <f>Rangs!E51</f>
        <v/>
      </c>
      <c r="E54" s="207" t="str">
        <f>Rangs!F51</f>
        <v/>
      </c>
      <c r="F54" s="207" t="str">
        <f>Rangs!G51</f>
        <v/>
      </c>
      <c r="G54" s="207" t="str">
        <f>Rangs!H51</f>
        <v/>
      </c>
      <c r="H54" s="207" t="str">
        <f>Rangs!I51</f>
        <v/>
      </c>
      <c r="I54" s="207" t="str">
        <f>Rangs!J51</f>
        <v/>
      </c>
      <c r="J54" s="207" t="str">
        <f>Rangs!K51</f>
        <v/>
      </c>
      <c r="K54" s="215" t="str">
        <f>Rangs!L51</f>
        <v/>
      </c>
      <c r="L54" s="203" t="s">
        <v>216</v>
      </c>
      <c r="M54" s="137">
        <f>ABS(M7-M25)</f>
        <v>0</v>
      </c>
      <c r="N54" s="202" t="s">
        <v>95</v>
      </c>
      <c r="O54" s="137">
        <f t="shared" si="0"/>
        <v>0</v>
      </c>
      <c r="P54" s="177"/>
      <c r="Q54" s="141"/>
      <c r="R54" s="153"/>
    </row>
    <row r="55" spans="1:18">
      <c r="A55" s="192" t="str">
        <f>Rangs!B52</f>
        <v/>
      </c>
      <c r="B55" s="192" t="str">
        <f>Rangs!C52</f>
        <v/>
      </c>
      <c r="C55" s="207" t="str">
        <f>Rangs!D52</f>
        <v/>
      </c>
      <c r="D55" s="207" t="str">
        <f>Rangs!E52</f>
        <v/>
      </c>
      <c r="E55" s="207" t="str">
        <f>Rangs!F52</f>
        <v/>
      </c>
      <c r="F55" s="207" t="str">
        <f>Rangs!G52</f>
        <v/>
      </c>
      <c r="G55" s="207" t="str">
        <f>Rangs!H52</f>
        <v/>
      </c>
      <c r="H55" s="207" t="str">
        <f>Rangs!I52</f>
        <v/>
      </c>
      <c r="I55" s="207" t="str">
        <f>Rangs!J52</f>
        <v/>
      </c>
      <c r="J55" s="207" t="str">
        <f>Rangs!K52</f>
        <v/>
      </c>
      <c r="K55" s="215" t="str">
        <f>Rangs!L52</f>
        <v/>
      </c>
      <c r="L55" s="203" t="s">
        <v>168</v>
      </c>
      <c r="M55" s="137">
        <f>ABS(M9-M11)</f>
        <v>0</v>
      </c>
      <c r="N55" s="202" t="s">
        <v>95</v>
      </c>
      <c r="O55" s="137">
        <f t="shared" si="0"/>
        <v>0</v>
      </c>
      <c r="P55" s="140"/>
      <c r="Q55" s="141"/>
      <c r="R55" s="153"/>
    </row>
    <row r="56" spans="1:18">
      <c r="A56" s="192" t="str">
        <f>Rangs!B53</f>
        <v/>
      </c>
      <c r="B56" s="192" t="str">
        <f>Rangs!C53</f>
        <v/>
      </c>
      <c r="C56" s="207" t="str">
        <f>Rangs!D53</f>
        <v/>
      </c>
      <c r="D56" s="207" t="str">
        <f>Rangs!E53</f>
        <v/>
      </c>
      <c r="E56" s="207" t="str">
        <f>Rangs!F53</f>
        <v/>
      </c>
      <c r="F56" s="207" t="str">
        <f>Rangs!G53</f>
        <v/>
      </c>
      <c r="G56" s="207" t="str">
        <f>Rangs!H53</f>
        <v/>
      </c>
      <c r="H56" s="207" t="str">
        <f>Rangs!I53</f>
        <v/>
      </c>
      <c r="I56" s="207" t="str">
        <f>Rangs!J53</f>
        <v/>
      </c>
      <c r="J56" s="207" t="str">
        <f>Rangs!K53</f>
        <v/>
      </c>
      <c r="K56" s="215" t="str">
        <f>Rangs!L53</f>
        <v/>
      </c>
      <c r="L56" s="203" t="s">
        <v>172</v>
      </c>
      <c r="M56" s="137">
        <f>ABS(M9-M13)</f>
        <v>0</v>
      </c>
      <c r="N56" s="202" t="s">
        <v>95</v>
      </c>
      <c r="O56" s="137">
        <f t="shared" si="0"/>
        <v>0</v>
      </c>
      <c r="P56" s="140"/>
      <c r="Q56" s="141"/>
      <c r="R56" s="153"/>
    </row>
    <row r="57" spans="1:18">
      <c r="A57" s="192" t="str">
        <f>Rangs!B54</f>
        <v/>
      </c>
      <c r="B57" s="192" t="str">
        <f>Rangs!C54</f>
        <v/>
      </c>
      <c r="C57" s="207" t="str">
        <f>Rangs!D54</f>
        <v/>
      </c>
      <c r="D57" s="207" t="str">
        <f>Rangs!E54</f>
        <v/>
      </c>
      <c r="E57" s="207" t="str">
        <f>Rangs!F54</f>
        <v/>
      </c>
      <c r="F57" s="207" t="str">
        <f>Rangs!G54</f>
        <v/>
      </c>
      <c r="G57" s="207" t="str">
        <f>Rangs!H54</f>
        <v/>
      </c>
      <c r="H57" s="207" t="str">
        <f>Rangs!I54</f>
        <v/>
      </c>
      <c r="I57" s="207" t="str">
        <f>Rangs!J54</f>
        <v/>
      </c>
      <c r="J57" s="207" t="str">
        <f>Rangs!K54</f>
        <v/>
      </c>
      <c r="K57" s="215" t="str">
        <f>Rangs!L54</f>
        <v/>
      </c>
      <c r="L57" s="203" t="s">
        <v>177</v>
      </c>
      <c r="M57" s="137">
        <f>ABS(M9-M15)</f>
        <v>0</v>
      </c>
      <c r="N57" s="202" t="s">
        <v>95</v>
      </c>
      <c r="O57" s="137">
        <f t="shared" si="0"/>
        <v>0</v>
      </c>
      <c r="P57" s="140"/>
      <c r="Q57" s="141"/>
      <c r="R57" s="153"/>
    </row>
    <row r="58" spans="1:18">
      <c r="A58" s="192" t="str">
        <f>Rangs!B55</f>
        <v/>
      </c>
      <c r="B58" s="192" t="str">
        <f>Rangs!C55</f>
        <v/>
      </c>
      <c r="C58" s="207" t="str">
        <f>Rangs!D55</f>
        <v/>
      </c>
      <c r="D58" s="207" t="str">
        <f>Rangs!E55</f>
        <v/>
      </c>
      <c r="E58" s="207" t="str">
        <f>Rangs!F55</f>
        <v/>
      </c>
      <c r="F58" s="207" t="str">
        <f>Rangs!G55</f>
        <v/>
      </c>
      <c r="G58" s="207" t="str">
        <f>Rangs!H55</f>
        <v/>
      </c>
      <c r="H58" s="207" t="str">
        <f>Rangs!I55</f>
        <v/>
      </c>
      <c r="I58" s="207" t="str">
        <f>Rangs!J55</f>
        <v/>
      </c>
      <c r="J58" s="207" t="str">
        <f>Rangs!K55</f>
        <v/>
      </c>
      <c r="K58" s="215" t="str">
        <f>Rangs!L55</f>
        <v/>
      </c>
      <c r="L58" s="203" t="s">
        <v>183</v>
      </c>
      <c r="M58" s="137">
        <f>ABS(M9-M17)</f>
        <v>0</v>
      </c>
      <c r="N58" s="202" t="s">
        <v>95</v>
      </c>
      <c r="O58" s="137">
        <f t="shared" si="0"/>
        <v>0</v>
      </c>
      <c r="P58" s="140"/>
      <c r="Q58" s="141"/>
      <c r="R58" s="153"/>
    </row>
    <row r="59" spans="1:18">
      <c r="A59" s="192" t="str">
        <f>Rangs!B56</f>
        <v/>
      </c>
      <c r="B59" s="192" t="str">
        <f>Rangs!C56</f>
        <v/>
      </c>
      <c r="C59" s="207" t="str">
        <f>Rangs!D56</f>
        <v/>
      </c>
      <c r="D59" s="207" t="str">
        <f>Rangs!E56</f>
        <v/>
      </c>
      <c r="E59" s="207" t="str">
        <f>Rangs!F56</f>
        <v/>
      </c>
      <c r="F59" s="207" t="str">
        <f>Rangs!G56</f>
        <v/>
      </c>
      <c r="G59" s="207" t="str">
        <f>Rangs!H56</f>
        <v/>
      </c>
      <c r="H59" s="207" t="str">
        <f>Rangs!I56</f>
        <v/>
      </c>
      <c r="I59" s="207" t="str">
        <f>Rangs!J56</f>
        <v/>
      </c>
      <c r="J59" s="207" t="str">
        <f>Rangs!K56</f>
        <v/>
      </c>
      <c r="K59" s="215" t="str">
        <f>Rangs!L56</f>
        <v/>
      </c>
      <c r="L59" s="203" t="s">
        <v>190</v>
      </c>
      <c r="M59" s="137">
        <f>ABS(M9-M19)</f>
        <v>0</v>
      </c>
      <c r="N59" s="202" t="s">
        <v>95</v>
      </c>
      <c r="O59" s="137">
        <f t="shared" si="0"/>
        <v>0</v>
      </c>
      <c r="P59" s="140"/>
      <c r="Q59" s="141"/>
      <c r="R59" s="153"/>
    </row>
    <row r="60" spans="1:18">
      <c r="A60" s="192" t="str">
        <f>Rangs!B57</f>
        <v/>
      </c>
      <c r="B60" s="192" t="str">
        <f>Rangs!C57</f>
        <v/>
      </c>
      <c r="C60" s="207" t="str">
        <f>Rangs!D57</f>
        <v/>
      </c>
      <c r="D60" s="207" t="str">
        <f>Rangs!E57</f>
        <v/>
      </c>
      <c r="E60" s="207" t="str">
        <f>Rangs!F57</f>
        <v/>
      </c>
      <c r="F60" s="207" t="str">
        <f>Rangs!G57</f>
        <v/>
      </c>
      <c r="G60" s="207" t="str">
        <f>Rangs!H57</f>
        <v/>
      </c>
      <c r="H60" s="207" t="str">
        <f>Rangs!I57</f>
        <v/>
      </c>
      <c r="I60" s="207" t="str">
        <f>Rangs!J57</f>
        <v/>
      </c>
      <c r="J60" s="207" t="str">
        <f>Rangs!K57</f>
        <v/>
      </c>
      <c r="K60" s="215" t="str">
        <f>Rangs!L57</f>
        <v/>
      </c>
      <c r="L60" s="203" t="s">
        <v>198</v>
      </c>
      <c r="M60" s="137">
        <f>ABS(M9-M21)</f>
        <v>0</v>
      </c>
      <c r="N60" s="202" t="s">
        <v>95</v>
      </c>
      <c r="O60" s="137">
        <f t="shared" si="0"/>
        <v>0</v>
      </c>
      <c r="P60" s="140"/>
      <c r="Q60" s="141"/>
      <c r="R60" s="153"/>
    </row>
    <row r="61" spans="1:18">
      <c r="A61" s="192" t="str">
        <f>Rangs!B58</f>
        <v/>
      </c>
      <c r="B61" s="192" t="str">
        <f>Rangs!C58</f>
        <v/>
      </c>
      <c r="C61" s="207" t="str">
        <f>Rangs!D58</f>
        <v/>
      </c>
      <c r="D61" s="207" t="str">
        <f>Rangs!E58</f>
        <v/>
      </c>
      <c r="E61" s="207" t="str">
        <f>Rangs!F58</f>
        <v/>
      </c>
      <c r="F61" s="207" t="str">
        <f>Rangs!G58</f>
        <v/>
      </c>
      <c r="G61" s="207" t="str">
        <f>Rangs!H58</f>
        <v/>
      </c>
      <c r="H61" s="207" t="str">
        <f>Rangs!I58</f>
        <v/>
      </c>
      <c r="I61" s="207" t="str">
        <f>Rangs!J58</f>
        <v/>
      </c>
      <c r="J61" s="207" t="str">
        <f>Rangs!K58</f>
        <v/>
      </c>
      <c r="K61" s="215" t="str">
        <f>Rangs!L58</f>
        <v/>
      </c>
      <c r="L61" s="203" t="s">
        <v>207</v>
      </c>
      <c r="M61" s="137">
        <f>ABS(M9-M23)</f>
        <v>0</v>
      </c>
      <c r="N61" s="202" t="s">
        <v>95</v>
      </c>
      <c r="O61" s="137">
        <f t="shared" si="0"/>
        <v>0</v>
      </c>
      <c r="P61" s="140"/>
      <c r="Q61" s="141"/>
      <c r="R61" s="153"/>
    </row>
    <row r="62" spans="1:18">
      <c r="A62" s="192" t="str">
        <f>Rangs!B59</f>
        <v/>
      </c>
      <c r="B62" s="192" t="str">
        <f>Rangs!C59</f>
        <v/>
      </c>
      <c r="C62" s="207" t="str">
        <f>Rangs!D59</f>
        <v/>
      </c>
      <c r="D62" s="207" t="str">
        <f>Rangs!E59</f>
        <v/>
      </c>
      <c r="E62" s="207" t="str">
        <f>Rangs!F59</f>
        <v/>
      </c>
      <c r="F62" s="207" t="str">
        <f>Rangs!G59</f>
        <v/>
      </c>
      <c r="G62" s="207" t="str">
        <f>Rangs!H59</f>
        <v/>
      </c>
      <c r="H62" s="207" t="str">
        <f>Rangs!I59</f>
        <v/>
      </c>
      <c r="I62" s="207" t="str">
        <f>Rangs!J59</f>
        <v/>
      </c>
      <c r="J62" s="207" t="str">
        <f>Rangs!K59</f>
        <v/>
      </c>
      <c r="K62" s="215" t="str">
        <f>Rangs!L59</f>
        <v/>
      </c>
      <c r="L62" s="203" t="s">
        <v>217</v>
      </c>
      <c r="M62" s="137">
        <f>ABS(M9-M25)</f>
        <v>0</v>
      </c>
      <c r="N62" s="202" t="s">
        <v>95</v>
      </c>
      <c r="O62" s="137">
        <f t="shared" si="0"/>
        <v>0</v>
      </c>
      <c r="P62" s="140"/>
      <c r="Q62" s="141"/>
      <c r="R62" s="153"/>
    </row>
    <row r="63" spans="1:18">
      <c r="A63" s="192" t="str">
        <f>Rangs!B60</f>
        <v/>
      </c>
      <c r="B63" s="192" t="str">
        <f>Rangs!C60</f>
        <v/>
      </c>
      <c r="C63" s="207" t="str">
        <f>Rangs!D60</f>
        <v/>
      </c>
      <c r="D63" s="207" t="str">
        <f>Rangs!E60</f>
        <v/>
      </c>
      <c r="E63" s="207" t="str">
        <f>Rangs!F60</f>
        <v/>
      </c>
      <c r="F63" s="207" t="str">
        <f>Rangs!G60</f>
        <v/>
      </c>
      <c r="G63" s="207" t="str">
        <f>Rangs!H60</f>
        <v/>
      </c>
      <c r="H63" s="207" t="str">
        <f>Rangs!I60</f>
        <v/>
      </c>
      <c r="I63" s="207" t="str">
        <f>Rangs!J60</f>
        <v/>
      </c>
      <c r="J63" s="207" t="str">
        <f>Rangs!K60</f>
        <v/>
      </c>
      <c r="K63" s="215" t="str">
        <f>Rangs!L60</f>
        <v/>
      </c>
      <c r="L63" s="203" t="s">
        <v>173</v>
      </c>
      <c r="M63" s="137">
        <f>ABS(M11-M13)</f>
        <v>0</v>
      </c>
      <c r="N63" s="202" t="s">
        <v>95</v>
      </c>
      <c r="O63" s="137">
        <f t="shared" si="0"/>
        <v>0</v>
      </c>
      <c r="P63" s="140"/>
      <c r="Q63" s="141"/>
      <c r="R63" s="153"/>
    </row>
    <row r="64" spans="1:18">
      <c r="A64" s="192" t="str">
        <f>Rangs!B61</f>
        <v/>
      </c>
      <c r="B64" s="192" t="str">
        <f>Rangs!C61</f>
        <v/>
      </c>
      <c r="C64" s="207" t="str">
        <f>Rangs!D61</f>
        <v/>
      </c>
      <c r="D64" s="207" t="str">
        <f>Rangs!E61</f>
        <v/>
      </c>
      <c r="E64" s="207" t="str">
        <f>Rangs!F61</f>
        <v/>
      </c>
      <c r="F64" s="207" t="str">
        <f>Rangs!G61</f>
        <v/>
      </c>
      <c r="G64" s="207" t="str">
        <f>Rangs!H61</f>
        <v/>
      </c>
      <c r="H64" s="207" t="str">
        <f>Rangs!I61</f>
        <v/>
      </c>
      <c r="I64" s="207" t="str">
        <f>Rangs!J61</f>
        <v/>
      </c>
      <c r="J64" s="207" t="str">
        <f>Rangs!K61</f>
        <v/>
      </c>
      <c r="K64" s="215" t="str">
        <f>Rangs!L61</f>
        <v/>
      </c>
      <c r="L64" s="203" t="s">
        <v>178</v>
      </c>
      <c r="M64" s="137">
        <f>ABS(M11-M15)</f>
        <v>0</v>
      </c>
      <c r="N64" s="202" t="s">
        <v>95</v>
      </c>
      <c r="O64" s="137">
        <f t="shared" si="0"/>
        <v>0</v>
      </c>
      <c r="P64" s="140"/>
      <c r="Q64" s="141"/>
      <c r="R64" s="153"/>
    </row>
    <row r="65" spans="1:18">
      <c r="A65" s="192" t="str">
        <f>Rangs!B62</f>
        <v/>
      </c>
      <c r="B65" s="192" t="str">
        <f>Rangs!C62</f>
        <v/>
      </c>
      <c r="C65" s="207" t="str">
        <f>Rangs!D62</f>
        <v/>
      </c>
      <c r="D65" s="207" t="str">
        <f>Rangs!E62</f>
        <v/>
      </c>
      <c r="E65" s="207" t="str">
        <f>Rangs!F62</f>
        <v/>
      </c>
      <c r="F65" s="207" t="str">
        <f>Rangs!G62</f>
        <v/>
      </c>
      <c r="G65" s="207" t="str">
        <f>Rangs!H62</f>
        <v/>
      </c>
      <c r="H65" s="207" t="str">
        <f>Rangs!I62</f>
        <v/>
      </c>
      <c r="I65" s="207" t="str">
        <f>Rangs!J62</f>
        <v/>
      </c>
      <c r="J65" s="207" t="str">
        <f>Rangs!K62</f>
        <v/>
      </c>
      <c r="K65" s="215" t="str">
        <f>Rangs!L62</f>
        <v/>
      </c>
      <c r="L65" s="203" t="s">
        <v>184</v>
      </c>
      <c r="M65" s="137">
        <f>ABS(M11-M17)</f>
        <v>0</v>
      </c>
      <c r="N65" s="202" t="s">
        <v>95</v>
      </c>
      <c r="O65" s="137">
        <f t="shared" si="0"/>
        <v>0</v>
      </c>
      <c r="P65" s="140"/>
      <c r="Q65" s="141"/>
      <c r="R65" s="153"/>
    </row>
    <row r="66" spans="1:18">
      <c r="A66" s="192" t="str">
        <f>Rangs!B63</f>
        <v/>
      </c>
      <c r="B66" s="192" t="str">
        <f>Rangs!C63</f>
        <v/>
      </c>
      <c r="C66" s="207" t="str">
        <f>Rangs!D63</f>
        <v/>
      </c>
      <c r="D66" s="207" t="str">
        <f>Rangs!E63</f>
        <v/>
      </c>
      <c r="E66" s="207" t="str">
        <f>Rangs!F63</f>
        <v/>
      </c>
      <c r="F66" s="207" t="str">
        <f>Rangs!G63</f>
        <v/>
      </c>
      <c r="G66" s="207" t="str">
        <f>Rangs!H63</f>
        <v/>
      </c>
      <c r="H66" s="207" t="str">
        <f>Rangs!I63</f>
        <v/>
      </c>
      <c r="I66" s="207" t="str">
        <f>Rangs!J63</f>
        <v/>
      </c>
      <c r="J66" s="207" t="str">
        <f>Rangs!K63</f>
        <v/>
      </c>
      <c r="K66" s="215" t="str">
        <f>Rangs!L63</f>
        <v/>
      </c>
      <c r="L66" s="203" t="s">
        <v>191</v>
      </c>
      <c r="M66" s="137">
        <f>ABS(M11-M19)</f>
        <v>0</v>
      </c>
      <c r="N66" s="202" t="s">
        <v>95</v>
      </c>
      <c r="O66" s="137">
        <f t="shared" si="0"/>
        <v>0</v>
      </c>
      <c r="P66" s="140"/>
      <c r="Q66" s="141"/>
      <c r="R66" s="153"/>
    </row>
    <row r="67" spans="1:18">
      <c r="A67" s="192" t="str">
        <f>Rangs!B64</f>
        <v/>
      </c>
      <c r="B67" s="192" t="str">
        <f>Rangs!C64</f>
        <v/>
      </c>
      <c r="C67" s="207" t="str">
        <f>Rangs!D64</f>
        <v/>
      </c>
      <c r="D67" s="207" t="str">
        <f>Rangs!E64</f>
        <v/>
      </c>
      <c r="E67" s="207" t="str">
        <f>Rangs!F64</f>
        <v/>
      </c>
      <c r="F67" s="207" t="str">
        <f>Rangs!G64</f>
        <v/>
      </c>
      <c r="G67" s="207" t="str">
        <f>Rangs!H64</f>
        <v/>
      </c>
      <c r="H67" s="207" t="str">
        <f>Rangs!I64</f>
        <v/>
      </c>
      <c r="I67" s="207" t="str">
        <f>Rangs!J64</f>
        <v/>
      </c>
      <c r="J67" s="207" t="str">
        <f>Rangs!K64</f>
        <v/>
      </c>
      <c r="K67" s="215" t="str">
        <f>Rangs!L64</f>
        <v/>
      </c>
      <c r="L67" s="203" t="s">
        <v>199</v>
      </c>
      <c r="M67" s="137">
        <f>ABS(M11-M21)</f>
        <v>0</v>
      </c>
      <c r="N67" s="202" t="s">
        <v>95</v>
      </c>
      <c r="O67" s="137">
        <f t="shared" si="0"/>
        <v>0</v>
      </c>
      <c r="P67" s="140"/>
      <c r="Q67" s="141"/>
      <c r="R67" s="153"/>
    </row>
    <row r="68" spans="1:18">
      <c r="A68" s="192" t="str">
        <f>Rangs!B65</f>
        <v/>
      </c>
      <c r="B68" s="192" t="str">
        <f>Rangs!C65</f>
        <v/>
      </c>
      <c r="C68" s="207" t="str">
        <f>Rangs!D65</f>
        <v/>
      </c>
      <c r="D68" s="207" t="str">
        <f>Rangs!E65</f>
        <v/>
      </c>
      <c r="E68" s="207" t="str">
        <f>Rangs!F65</f>
        <v/>
      </c>
      <c r="F68" s="207" t="str">
        <f>Rangs!G65</f>
        <v/>
      </c>
      <c r="G68" s="207" t="str">
        <f>Rangs!H65</f>
        <v/>
      </c>
      <c r="H68" s="207" t="str">
        <f>Rangs!I65</f>
        <v/>
      </c>
      <c r="I68" s="207" t="str">
        <f>Rangs!J65</f>
        <v/>
      </c>
      <c r="J68" s="207" t="str">
        <f>Rangs!K65</f>
        <v/>
      </c>
      <c r="K68" s="215" t="str">
        <f>Rangs!L65</f>
        <v/>
      </c>
      <c r="L68" s="203" t="s">
        <v>208</v>
      </c>
      <c r="M68" s="137">
        <f>ABS(M11-M23)</f>
        <v>0</v>
      </c>
      <c r="N68" s="202" t="s">
        <v>95</v>
      </c>
      <c r="O68" s="137">
        <f t="shared" si="0"/>
        <v>0</v>
      </c>
      <c r="P68" s="140"/>
      <c r="Q68" s="141"/>
      <c r="R68" s="153"/>
    </row>
    <row r="69" spans="1:18">
      <c r="A69" s="192" t="str">
        <f>Rangs!B66</f>
        <v/>
      </c>
      <c r="B69" s="192" t="str">
        <f>Rangs!C66</f>
        <v/>
      </c>
      <c r="C69" s="207" t="str">
        <f>Rangs!D66</f>
        <v/>
      </c>
      <c r="D69" s="207" t="str">
        <f>Rangs!E66</f>
        <v/>
      </c>
      <c r="E69" s="207" t="str">
        <f>Rangs!F66</f>
        <v/>
      </c>
      <c r="F69" s="207" t="str">
        <f>Rangs!G66</f>
        <v/>
      </c>
      <c r="G69" s="207" t="str">
        <f>Rangs!H66</f>
        <v/>
      </c>
      <c r="H69" s="207" t="str">
        <f>Rangs!I66</f>
        <v/>
      </c>
      <c r="I69" s="207" t="str">
        <f>Rangs!J66</f>
        <v/>
      </c>
      <c r="J69" s="207" t="str">
        <f>Rangs!K66</f>
        <v/>
      </c>
      <c r="K69" s="215" t="str">
        <f>Rangs!L66</f>
        <v/>
      </c>
      <c r="L69" s="203" t="s">
        <v>218</v>
      </c>
      <c r="M69" s="137">
        <f>ABS(M11-M25)</f>
        <v>0</v>
      </c>
      <c r="N69" s="202" t="s">
        <v>95</v>
      </c>
      <c r="O69" s="137">
        <f t="shared" si="0"/>
        <v>0</v>
      </c>
      <c r="P69" s="140"/>
      <c r="Q69" s="141"/>
      <c r="R69" s="153"/>
    </row>
    <row r="70" spans="1:18">
      <c r="A70" s="192" t="str">
        <f>Rangs!B67</f>
        <v/>
      </c>
      <c r="B70" s="192" t="str">
        <f>Rangs!C67</f>
        <v/>
      </c>
      <c r="C70" s="207" t="str">
        <f>Rangs!D67</f>
        <v/>
      </c>
      <c r="D70" s="207" t="str">
        <f>Rangs!E67</f>
        <v/>
      </c>
      <c r="E70" s="207" t="str">
        <f>Rangs!F67</f>
        <v/>
      </c>
      <c r="F70" s="207" t="str">
        <f>Rangs!G67</f>
        <v/>
      </c>
      <c r="G70" s="207" t="str">
        <f>Rangs!H67</f>
        <v/>
      </c>
      <c r="H70" s="207" t="str">
        <f>Rangs!I67</f>
        <v/>
      </c>
      <c r="I70" s="207" t="str">
        <f>Rangs!J67</f>
        <v/>
      </c>
      <c r="J70" s="207" t="str">
        <f>Rangs!K67</f>
        <v/>
      </c>
      <c r="K70" s="215" t="str">
        <f>Rangs!L67</f>
        <v/>
      </c>
      <c r="L70" s="203" t="s">
        <v>179</v>
      </c>
      <c r="M70" s="137">
        <f>ABS(M13-M15)</f>
        <v>0</v>
      </c>
      <c r="N70" s="202" t="s">
        <v>95</v>
      </c>
      <c r="O70" s="137">
        <f t="shared" si="0"/>
        <v>0</v>
      </c>
      <c r="P70" s="140"/>
      <c r="Q70" s="141"/>
      <c r="R70" s="153"/>
    </row>
    <row r="71" spans="1:18">
      <c r="A71" s="192" t="str">
        <f>Rangs!B68</f>
        <v/>
      </c>
      <c r="B71" s="192" t="str">
        <f>Rangs!C68</f>
        <v/>
      </c>
      <c r="C71" s="207" t="str">
        <f>Rangs!D68</f>
        <v/>
      </c>
      <c r="D71" s="207" t="str">
        <f>Rangs!E68</f>
        <v/>
      </c>
      <c r="E71" s="207" t="str">
        <f>Rangs!F68</f>
        <v/>
      </c>
      <c r="F71" s="207" t="str">
        <f>Rangs!G68</f>
        <v/>
      </c>
      <c r="G71" s="207" t="str">
        <f>Rangs!H68</f>
        <v/>
      </c>
      <c r="H71" s="207" t="str">
        <f>Rangs!I68</f>
        <v/>
      </c>
      <c r="I71" s="207" t="str">
        <f>Rangs!J68</f>
        <v/>
      </c>
      <c r="J71" s="207" t="str">
        <f>Rangs!K68</f>
        <v/>
      </c>
      <c r="K71" s="215" t="str">
        <f>Rangs!L68</f>
        <v/>
      </c>
      <c r="L71" s="203" t="s">
        <v>185</v>
      </c>
      <c r="M71" s="137">
        <f>ABS(M13-M17)</f>
        <v>0</v>
      </c>
      <c r="N71" s="202" t="s">
        <v>95</v>
      </c>
      <c r="O71" s="137">
        <f t="shared" si="0"/>
        <v>0</v>
      </c>
      <c r="P71" s="140"/>
      <c r="Q71" s="141"/>
      <c r="R71" s="153"/>
    </row>
    <row r="72" spans="1:18">
      <c r="A72" s="192" t="str">
        <f>Rangs!B69</f>
        <v/>
      </c>
      <c r="B72" s="192" t="str">
        <f>Rangs!C69</f>
        <v/>
      </c>
      <c r="C72" s="207" t="str">
        <f>Rangs!D69</f>
        <v/>
      </c>
      <c r="D72" s="207" t="str">
        <f>Rangs!E69</f>
        <v/>
      </c>
      <c r="E72" s="207" t="str">
        <f>Rangs!F69</f>
        <v/>
      </c>
      <c r="F72" s="207" t="str">
        <f>Rangs!G69</f>
        <v/>
      </c>
      <c r="G72" s="207" t="str">
        <f>Rangs!H69</f>
        <v/>
      </c>
      <c r="H72" s="207" t="str">
        <f>Rangs!I69</f>
        <v/>
      </c>
      <c r="I72" s="207" t="str">
        <f>Rangs!J69</f>
        <v/>
      </c>
      <c r="J72" s="207" t="str">
        <f>Rangs!K69</f>
        <v/>
      </c>
      <c r="K72" s="215" t="str">
        <f>Rangs!L69</f>
        <v/>
      </c>
      <c r="L72" s="203" t="s">
        <v>192</v>
      </c>
      <c r="M72" s="137">
        <f>ABS(M13-M19)</f>
        <v>0</v>
      </c>
      <c r="N72" s="202" t="s">
        <v>95</v>
      </c>
      <c r="O72" s="137">
        <f t="shared" si="0"/>
        <v>0</v>
      </c>
      <c r="P72" s="140"/>
      <c r="Q72" s="141"/>
      <c r="R72" s="153"/>
    </row>
    <row r="73" spans="1:18">
      <c r="A73" s="192" t="str">
        <f>Rangs!B70</f>
        <v/>
      </c>
      <c r="B73" s="192" t="str">
        <f>Rangs!C70</f>
        <v/>
      </c>
      <c r="C73" s="207" t="str">
        <f>Rangs!D70</f>
        <v/>
      </c>
      <c r="D73" s="207" t="str">
        <f>Rangs!E70</f>
        <v/>
      </c>
      <c r="E73" s="207" t="str">
        <f>Rangs!F70</f>
        <v/>
      </c>
      <c r="F73" s="207" t="str">
        <f>Rangs!G70</f>
        <v/>
      </c>
      <c r="G73" s="207" t="str">
        <f>Rangs!H70</f>
        <v/>
      </c>
      <c r="H73" s="207" t="str">
        <f>Rangs!I70</f>
        <v/>
      </c>
      <c r="I73" s="207" t="str">
        <f>Rangs!J70</f>
        <v/>
      </c>
      <c r="J73" s="207" t="str">
        <f>Rangs!K70</f>
        <v/>
      </c>
      <c r="K73" s="215" t="str">
        <f>Rangs!L70</f>
        <v/>
      </c>
      <c r="L73" s="203" t="s">
        <v>200</v>
      </c>
      <c r="M73" s="137">
        <f>ABS(M13-M21)</f>
        <v>0</v>
      </c>
      <c r="N73" s="202" t="s">
        <v>95</v>
      </c>
      <c r="O73" s="137">
        <f t="shared" si="0"/>
        <v>0</v>
      </c>
      <c r="P73" s="140"/>
      <c r="Q73" s="141"/>
      <c r="R73" s="153"/>
    </row>
    <row r="74" spans="1:18">
      <c r="A74" s="192" t="str">
        <f>Rangs!B71</f>
        <v/>
      </c>
      <c r="B74" s="192" t="str">
        <f>Rangs!C71</f>
        <v/>
      </c>
      <c r="C74" s="207" t="str">
        <f>Rangs!D71</f>
        <v/>
      </c>
      <c r="D74" s="207" t="str">
        <f>Rangs!E71</f>
        <v/>
      </c>
      <c r="E74" s="207" t="str">
        <f>Rangs!F71</f>
        <v/>
      </c>
      <c r="F74" s="207" t="str">
        <f>Rangs!G71</f>
        <v/>
      </c>
      <c r="G74" s="207" t="str">
        <f>Rangs!H71</f>
        <v/>
      </c>
      <c r="H74" s="207" t="str">
        <f>Rangs!I71</f>
        <v/>
      </c>
      <c r="I74" s="207" t="str">
        <f>Rangs!J71</f>
        <v/>
      </c>
      <c r="J74" s="207" t="str">
        <f>Rangs!K71</f>
        <v/>
      </c>
      <c r="K74" s="215" t="str">
        <f>Rangs!L71</f>
        <v/>
      </c>
      <c r="L74" s="203" t="s">
        <v>209</v>
      </c>
      <c r="M74" s="137">
        <f>ABS(M13-M23)</f>
        <v>0</v>
      </c>
      <c r="N74" s="202" t="s">
        <v>95</v>
      </c>
      <c r="O74" s="137">
        <f t="shared" si="0"/>
        <v>0</v>
      </c>
      <c r="P74" s="140"/>
      <c r="Q74" s="141"/>
      <c r="R74" s="153"/>
    </row>
    <row r="75" spans="1:18">
      <c r="A75" s="192" t="str">
        <f>Rangs!B72</f>
        <v/>
      </c>
      <c r="B75" s="192" t="str">
        <f>Rangs!C72</f>
        <v/>
      </c>
      <c r="C75" s="207" t="str">
        <f>Rangs!D72</f>
        <v/>
      </c>
      <c r="D75" s="207" t="str">
        <f>Rangs!E72</f>
        <v/>
      </c>
      <c r="E75" s="207" t="str">
        <f>Rangs!F72</f>
        <v/>
      </c>
      <c r="F75" s="207" t="str">
        <f>Rangs!G72</f>
        <v/>
      </c>
      <c r="G75" s="207" t="str">
        <f>Rangs!H72</f>
        <v/>
      </c>
      <c r="H75" s="207" t="str">
        <f>Rangs!I72</f>
        <v/>
      </c>
      <c r="I75" s="207" t="str">
        <f>Rangs!J72</f>
        <v/>
      </c>
      <c r="J75" s="207" t="str">
        <f>Rangs!K72</f>
        <v/>
      </c>
      <c r="K75" s="215" t="str">
        <f>Rangs!L72</f>
        <v/>
      </c>
      <c r="L75" s="203" t="s">
        <v>219</v>
      </c>
      <c r="M75" s="137">
        <f>ABS(M13-M25)</f>
        <v>0</v>
      </c>
      <c r="N75" s="202" t="s">
        <v>95</v>
      </c>
      <c r="O75" s="137">
        <f t="shared" si="0"/>
        <v>0</v>
      </c>
      <c r="P75" s="140"/>
      <c r="Q75" s="141"/>
      <c r="R75" s="153"/>
    </row>
    <row r="76" spans="1:18">
      <c r="A76" s="192" t="str">
        <f>Rangs!B73</f>
        <v/>
      </c>
      <c r="B76" s="192" t="str">
        <f>Rangs!C73</f>
        <v/>
      </c>
      <c r="C76" s="207" t="str">
        <f>Rangs!D73</f>
        <v/>
      </c>
      <c r="D76" s="207" t="str">
        <f>Rangs!E73</f>
        <v/>
      </c>
      <c r="E76" s="207" t="str">
        <f>Rangs!F73</f>
        <v/>
      </c>
      <c r="F76" s="207" t="str">
        <f>Rangs!G73</f>
        <v/>
      </c>
      <c r="G76" s="207" t="str">
        <f>Rangs!H73</f>
        <v/>
      </c>
      <c r="H76" s="207" t="str">
        <f>Rangs!I73</f>
        <v/>
      </c>
      <c r="I76" s="207" t="str">
        <f>Rangs!J73</f>
        <v/>
      </c>
      <c r="J76" s="207" t="str">
        <f>Rangs!K73</f>
        <v/>
      </c>
      <c r="K76" s="215" t="str">
        <f>Rangs!L73</f>
        <v/>
      </c>
      <c r="L76" s="203" t="s">
        <v>186</v>
      </c>
      <c r="M76" s="137">
        <f>ABS(M15-M17)</f>
        <v>0</v>
      </c>
      <c r="N76" s="202" t="s">
        <v>95</v>
      </c>
      <c r="O76" s="137">
        <f t="shared" si="0"/>
        <v>0</v>
      </c>
      <c r="P76" s="140"/>
      <c r="Q76" s="141"/>
      <c r="R76" s="153"/>
    </row>
    <row r="77" spans="1:18">
      <c r="A77" s="192" t="str">
        <f>Rangs!B74</f>
        <v/>
      </c>
      <c r="B77" s="192" t="str">
        <f>Rangs!C74</f>
        <v/>
      </c>
      <c r="C77" s="207" t="str">
        <f>Rangs!D74</f>
        <v/>
      </c>
      <c r="D77" s="207" t="str">
        <f>Rangs!E74</f>
        <v/>
      </c>
      <c r="E77" s="207" t="str">
        <f>Rangs!F74</f>
        <v/>
      </c>
      <c r="F77" s="207" t="str">
        <f>Rangs!G74</f>
        <v/>
      </c>
      <c r="G77" s="207" t="str">
        <f>Rangs!H74</f>
        <v/>
      </c>
      <c r="H77" s="207" t="str">
        <f>Rangs!I74</f>
        <v/>
      </c>
      <c r="I77" s="207" t="str">
        <f>Rangs!J74</f>
        <v/>
      </c>
      <c r="J77" s="207" t="str">
        <f>Rangs!K74</f>
        <v/>
      </c>
      <c r="K77" s="215" t="str">
        <f>Rangs!L74</f>
        <v/>
      </c>
      <c r="L77" s="203" t="s">
        <v>193</v>
      </c>
      <c r="M77" s="137">
        <f>ABS(M15-M19)</f>
        <v>0</v>
      </c>
      <c r="N77" s="202" t="s">
        <v>95</v>
      </c>
      <c r="O77" s="137">
        <f t="shared" si="0"/>
        <v>0</v>
      </c>
      <c r="P77" s="140"/>
      <c r="Q77" s="141"/>
      <c r="R77" s="153"/>
    </row>
    <row r="78" spans="1:18">
      <c r="A78" s="192" t="str">
        <f>Rangs!B75</f>
        <v/>
      </c>
      <c r="B78" s="192" t="str">
        <f>Rangs!C75</f>
        <v/>
      </c>
      <c r="C78" s="207" t="str">
        <f>Rangs!D75</f>
        <v/>
      </c>
      <c r="D78" s="207" t="str">
        <f>Rangs!E75</f>
        <v/>
      </c>
      <c r="E78" s="207" t="str">
        <f>Rangs!F75</f>
        <v/>
      </c>
      <c r="F78" s="207" t="str">
        <f>Rangs!G75</f>
        <v/>
      </c>
      <c r="G78" s="207" t="str">
        <f>Rangs!H75</f>
        <v/>
      </c>
      <c r="H78" s="207" t="str">
        <f>Rangs!I75</f>
        <v/>
      </c>
      <c r="I78" s="207" t="str">
        <f>Rangs!J75</f>
        <v/>
      </c>
      <c r="J78" s="207" t="str">
        <f>Rangs!K75</f>
        <v/>
      </c>
      <c r="K78" s="215" t="str">
        <f>Rangs!L75</f>
        <v/>
      </c>
      <c r="L78" s="203" t="s">
        <v>201</v>
      </c>
      <c r="M78" s="137">
        <f>ABS(M15-M21)</f>
        <v>0</v>
      </c>
      <c r="N78" s="202" t="s">
        <v>95</v>
      </c>
      <c r="O78" s="137">
        <f t="shared" si="0"/>
        <v>0</v>
      </c>
      <c r="P78" s="140"/>
      <c r="Q78" s="141"/>
      <c r="R78" s="153"/>
    </row>
    <row r="79" spans="1:18">
      <c r="A79" s="192" t="str">
        <f>Rangs!B76</f>
        <v/>
      </c>
      <c r="B79" s="192" t="str">
        <f>Rangs!C76</f>
        <v/>
      </c>
      <c r="C79" s="207" t="str">
        <f>Rangs!D76</f>
        <v/>
      </c>
      <c r="D79" s="207" t="str">
        <f>Rangs!E76</f>
        <v/>
      </c>
      <c r="E79" s="207" t="str">
        <f>Rangs!F76</f>
        <v/>
      </c>
      <c r="F79" s="207" t="str">
        <f>Rangs!G76</f>
        <v/>
      </c>
      <c r="G79" s="207" t="str">
        <f>Rangs!H76</f>
        <v/>
      </c>
      <c r="H79" s="207" t="str">
        <f>Rangs!I76</f>
        <v/>
      </c>
      <c r="I79" s="207" t="str">
        <f>Rangs!J76</f>
        <v/>
      </c>
      <c r="J79" s="207" t="str">
        <f>Rangs!K76</f>
        <v/>
      </c>
      <c r="K79" s="215" t="str">
        <f>Rangs!L76</f>
        <v/>
      </c>
      <c r="L79" s="203" t="s">
        <v>210</v>
      </c>
      <c r="M79" s="137">
        <f>ABS(M15-M23)</f>
        <v>0</v>
      </c>
      <c r="N79" s="202" t="s">
        <v>95</v>
      </c>
      <c r="O79" s="137">
        <f t="shared" si="0"/>
        <v>0</v>
      </c>
      <c r="P79" s="140"/>
      <c r="Q79" s="141"/>
      <c r="R79" s="153"/>
    </row>
    <row r="80" spans="1:18">
      <c r="A80" s="192" t="str">
        <f>Rangs!B77</f>
        <v/>
      </c>
      <c r="B80" s="192" t="str">
        <f>Rangs!C77</f>
        <v/>
      </c>
      <c r="C80" s="207" t="str">
        <f>Rangs!D77</f>
        <v/>
      </c>
      <c r="D80" s="207" t="str">
        <f>Rangs!E77</f>
        <v/>
      </c>
      <c r="E80" s="207" t="str">
        <f>Rangs!F77</f>
        <v/>
      </c>
      <c r="F80" s="207" t="str">
        <f>Rangs!G77</f>
        <v/>
      </c>
      <c r="G80" s="207" t="str">
        <f>Rangs!H77</f>
        <v/>
      </c>
      <c r="H80" s="207" t="str">
        <f>Rangs!I77</f>
        <v/>
      </c>
      <c r="I80" s="207" t="str">
        <f>Rangs!J77</f>
        <v/>
      </c>
      <c r="J80" s="207" t="str">
        <f>Rangs!K77</f>
        <v/>
      </c>
      <c r="K80" s="215" t="str">
        <f>Rangs!L77</f>
        <v/>
      </c>
      <c r="L80" s="203" t="s">
        <v>220</v>
      </c>
      <c r="M80" s="137">
        <f>ABS(M15-M25)</f>
        <v>0</v>
      </c>
      <c r="N80" s="202" t="s">
        <v>95</v>
      </c>
      <c r="O80" s="137">
        <f t="shared" si="0"/>
        <v>0</v>
      </c>
      <c r="P80" s="140"/>
      <c r="Q80" s="141"/>
      <c r="R80" s="153"/>
    </row>
    <row r="81" spans="1:18">
      <c r="A81" s="192" t="str">
        <f>Rangs!B78</f>
        <v/>
      </c>
      <c r="B81" s="192" t="str">
        <f>Rangs!C78</f>
        <v/>
      </c>
      <c r="C81" s="207" t="str">
        <f>Rangs!D78</f>
        <v/>
      </c>
      <c r="D81" s="207" t="str">
        <f>Rangs!E78</f>
        <v/>
      </c>
      <c r="E81" s="207" t="str">
        <f>Rangs!F78</f>
        <v/>
      </c>
      <c r="F81" s="207" t="str">
        <f>Rangs!G78</f>
        <v/>
      </c>
      <c r="G81" s="207" t="str">
        <f>Rangs!H78</f>
        <v/>
      </c>
      <c r="H81" s="207" t="str">
        <f>Rangs!I78</f>
        <v/>
      </c>
      <c r="I81" s="207" t="str">
        <f>Rangs!J78</f>
        <v/>
      </c>
      <c r="J81" s="207" t="str">
        <f>Rangs!K78</f>
        <v/>
      </c>
      <c r="K81" s="215" t="str">
        <f>Rangs!L78</f>
        <v/>
      </c>
      <c r="L81" s="203" t="s">
        <v>194</v>
      </c>
      <c r="M81" s="137">
        <f>ABS(M17-M19)</f>
        <v>0</v>
      </c>
      <c r="N81" s="202" t="s">
        <v>95</v>
      </c>
      <c r="O81" s="137">
        <f t="shared" si="0"/>
        <v>0</v>
      </c>
      <c r="P81" s="177"/>
      <c r="Q81" s="141"/>
      <c r="R81" s="153"/>
    </row>
    <row r="82" spans="1:18">
      <c r="A82" s="192" t="str">
        <f>Rangs!B79</f>
        <v/>
      </c>
      <c r="B82" s="192" t="str">
        <f>Rangs!C79</f>
        <v/>
      </c>
      <c r="C82" s="207" t="str">
        <f>Rangs!D79</f>
        <v/>
      </c>
      <c r="D82" s="207" t="str">
        <f>Rangs!E79</f>
        <v/>
      </c>
      <c r="E82" s="207" t="str">
        <f>Rangs!F79</f>
        <v/>
      </c>
      <c r="F82" s="207" t="str">
        <f>Rangs!G79</f>
        <v/>
      </c>
      <c r="G82" s="207" t="str">
        <f>Rangs!H79</f>
        <v/>
      </c>
      <c r="H82" s="207" t="str">
        <f>Rangs!I79</f>
        <v/>
      </c>
      <c r="I82" s="207" t="str">
        <f>Rangs!J79</f>
        <v/>
      </c>
      <c r="J82" s="207" t="str">
        <f>Rangs!K79</f>
        <v/>
      </c>
      <c r="K82" s="215" t="str">
        <f>Rangs!L79</f>
        <v/>
      </c>
      <c r="L82" s="203" t="s">
        <v>202</v>
      </c>
      <c r="M82" s="137">
        <f>ABS(M17-M21)</f>
        <v>0</v>
      </c>
      <c r="N82" s="202" t="s">
        <v>95</v>
      </c>
      <c r="O82" s="137">
        <f t="shared" si="0"/>
        <v>0</v>
      </c>
      <c r="P82" s="177"/>
      <c r="Q82" s="141"/>
      <c r="R82" s="153"/>
    </row>
    <row r="83" spans="1:18">
      <c r="A83" s="192" t="str">
        <f>Rangs!B80</f>
        <v/>
      </c>
      <c r="B83" s="192" t="str">
        <f>Rangs!C80</f>
        <v/>
      </c>
      <c r="C83" s="207" t="str">
        <f>Rangs!D80</f>
        <v/>
      </c>
      <c r="D83" s="207" t="str">
        <f>Rangs!E80</f>
        <v/>
      </c>
      <c r="E83" s="207" t="str">
        <f>Rangs!F80</f>
        <v/>
      </c>
      <c r="F83" s="207" t="str">
        <f>Rangs!G80</f>
        <v/>
      </c>
      <c r="G83" s="207" t="str">
        <f>Rangs!H80</f>
        <v/>
      </c>
      <c r="H83" s="207" t="str">
        <f>Rangs!I80</f>
        <v/>
      </c>
      <c r="I83" s="207" t="str">
        <f>Rangs!J80</f>
        <v/>
      </c>
      <c r="J83" s="207" t="str">
        <f>Rangs!K80</f>
        <v/>
      </c>
      <c r="K83" s="215" t="str">
        <f>Rangs!L80</f>
        <v/>
      </c>
      <c r="L83" s="203" t="s">
        <v>211</v>
      </c>
      <c r="M83" s="137">
        <f>ABS(M17-M23)</f>
        <v>0</v>
      </c>
      <c r="N83" s="202" t="s">
        <v>95</v>
      </c>
      <c r="O83" s="137">
        <f t="shared" si="0"/>
        <v>0</v>
      </c>
      <c r="P83" s="177"/>
      <c r="Q83" s="141"/>
      <c r="R83" s="153"/>
    </row>
    <row r="84" spans="1:18">
      <c r="A84" s="192" t="str">
        <f>Rangs!B81</f>
        <v/>
      </c>
      <c r="B84" s="192" t="str">
        <f>Rangs!C81</f>
        <v/>
      </c>
      <c r="C84" s="207" t="str">
        <f>Rangs!D81</f>
        <v/>
      </c>
      <c r="D84" s="207" t="str">
        <f>Rangs!E81</f>
        <v/>
      </c>
      <c r="E84" s="207" t="str">
        <f>Rangs!F81</f>
        <v/>
      </c>
      <c r="F84" s="207" t="str">
        <f>Rangs!G81</f>
        <v/>
      </c>
      <c r="G84" s="207" t="str">
        <f>Rangs!H81</f>
        <v/>
      </c>
      <c r="H84" s="207" t="str">
        <f>Rangs!I81</f>
        <v/>
      </c>
      <c r="I84" s="207" t="str">
        <f>Rangs!J81</f>
        <v/>
      </c>
      <c r="J84" s="207" t="str">
        <f>Rangs!K81</f>
        <v/>
      </c>
      <c r="K84" s="215" t="str">
        <f>Rangs!L81</f>
        <v/>
      </c>
      <c r="L84" s="203" t="s">
        <v>221</v>
      </c>
      <c r="M84" s="137">
        <f>ABS(M17-M25)</f>
        <v>0</v>
      </c>
      <c r="N84" s="202" t="s">
        <v>95</v>
      </c>
      <c r="O84" s="137">
        <f t="shared" si="0"/>
        <v>0</v>
      </c>
      <c r="P84" s="177"/>
      <c r="Q84" s="141"/>
      <c r="R84" s="153"/>
    </row>
    <row r="85" spans="1:18">
      <c r="A85" s="192" t="str">
        <f>Rangs!B82</f>
        <v/>
      </c>
      <c r="B85" s="192" t="str">
        <f>Rangs!C82</f>
        <v/>
      </c>
      <c r="C85" s="207" t="str">
        <f>Rangs!D82</f>
        <v/>
      </c>
      <c r="D85" s="207" t="str">
        <f>Rangs!E82</f>
        <v/>
      </c>
      <c r="E85" s="207" t="str">
        <f>Rangs!F82</f>
        <v/>
      </c>
      <c r="F85" s="207" t="str">
        <f>Rangs!G82</f>
        <v/>
      </c>
      <c r="G85" s="207" t="str">
        <f>Rangs!H82</f>
        <v/>
      </c>
      <c r="H85" s="207" t="str">
        <f>Rangs!I82</f>
        <v/>
      </c>
      <c r="I85" s="207" t="str">
        <f>Rangs!J82</f>
        <v/>
      </c>
      <c r="J85" s="207" t="str">
        <f>Rangs!K82</f>
        <v/>
      </c>
      <c r="K85" s="215" t="str">
        <f>Rangs!L82</f>
        <v/>
      </c>
      <c r="L85" s="203" t="s">
        <v>203</v>
      </c>
      <c r="M85" s="137">
        <f>ABS(M19-M21)</f>
        <v>0</v>
      </c>
      <c r="N85" s="202" t="s">
        <v>95</v>
      </c>
      <c r="O85" s="137">
        <f t="shared" si="0"/>
        <v>0</v>
      </c>
      <c r="P85" s="177"/>
      <c r="Q85" s="141"/>
      <c r="R85" s="153"/>
    </row>
    <row r="86" spans="1:18">
      <c r="A86" s="192" t="str">
        <f>Rangs!B83</f>
        <v/>
      </c>
      <c r="B86" s="192" t="str">
        <f>Rangs!C83</f>
        <v/>
      </c>
      <c r="C86" s="207" t="str">
        <f>Rangs!D83</f>
        <v/>
      </c>
      <c r="D86" s="207" t="str">
        <f>Rangs!E83</f>
        <v/>
      </c>
      <c r="E86" s="207" t="str">
        <f>Rangs!F83</f>
        <v/>
      </c>
      <c r="F86" s="207" t="str">
        <f>Rangs!G83</f>
        <v/>
      </c>
      <c r="G86" s="207" t="str">
        <f>Rangs!H83</f>
        <v/>
      </c>
      <c r="H86" s="207" t="str">
        <f>Rangs!I83</f>
        <v/>
      </c>
      <c r="I86" s="207" t="str">
        <f>Rangs!J83</f>
        <v/>
      </c>
      <c r="J86" s="207" t="str">
        <f>Rangs!K83</f>
        <v/>
      </c>
      <c r="K86" s="215" t="str">
        <f>Rangs!L83</f>
        <v/>
      </c>
      <c r="L86" s="203" t="s">
        <v>212</v>
      </c>
      <c r="M86" s="137">
        <f>ABS(M19-M23)</f>
        <v>0</v>
      </c>
      <c r="N86" s="202" t="s">
        <v>95</v>
      </c>
      <c r="O86" s="137">
        <f t="shared" si="0"/>
        <v>0</v>
      </c>
      <c r="P86" s="177"/>
      <c r="Q86" s="141"/>
      <c r="R86" s="153"/>
    </row>
    <row r="87" spans="1:18">
      <c r="A87" s="192" t="str">
        <f>Rangs!B84</f>
        <v/>
      </c>
      <c r="B87" s="192" t="str">
        <f>Rangs!C84</f>
        <v/>
      </c>
      <c r="C87" s="207" t="str">
        <f>Rangs!D84</f>
        <v/>
      </c>
      <c r="D87" s="207" t="str">
        <f>Rangs!E84</f>
        <v/>
      </c>
      <c r="E87" s="207" t="str">
        <f>Rangs!F84</f>
        <v/>
      </c>
      <c r="F87" s="207" t="str">
        <f>Rangs!G84</f>
        <v/>
      </c>
      <c r="G87" s="207" t="str">
        <f>Rangs!H84</f>
        <v/>
      </c>
      <c r="H87" s="207" t="str">
        <f>Rangs!I84</f>
        <v/>
      </c>
      <c r="I87" s="207" t="str">
        <f>Rangs!J84</f>
        <v/>
      </c>
      <c r="J87" s="207" t="str">
        <f>Rangs!K84</f>
        <v/>
      </c>
      <c r="K87" s="215" t="str">
        <f>Rangs!L84</f>
        <v/>
      </c>
      <c r="L87" s="203" t="s">
        <v>222</v>
      </c>
      <c r="M87" s="137">
        <f>ABS(M19-M25)</f>
        <v>0</v>
      </c>
      <c r="N87" s="202" t="s">
        <v>95</v>
      </c>
      <c r="O87" s="137">
        <f t="shared" si="0"/>
        <v>0</v>
      </c>
      <c r="P87" s="177"/>
      <c r="Q87" s="141"/>
      <c r="R87" s="153"/>
    </row>
    <row r="88" spans="1:18">
      <c r="A88" s="192" t="str">
        <f>Rangs!B85</f>
        <v/>
      </c>
      <c r="B88" s="192" t="str">
        <f>Rangs!C85</f>
        <v/>
      </c>
      <c r="C88" s="207" t="str">
        <f>Rangs!D85</f>
        <v/>
      </c>
      <c r="D88" s="207" t="str">
        <f>Rangs!E85</f>
        <v/>
      </c>
      <c r="E88" s="207" t="str">
        <f>Rangs!F85</f>
        <v/>
      </c>
      <c r="F88" s="207" t="str">
        <f>Rangs!G85</f>
        <v/>
      </c>
      <c r="G88" s="207" t="str">
        <f>Rangs!H85</f>
        <v/>
      </c>
      <c r="H88" s="207" t="str">
        <f>Rangs!I85</f>
        <v/>
      </c>
      <c r="I88" s="207" t="str">
        <f>Rangs!J85</f>
        <v/>
      </c>
      <c r="J88" s="207" t="str">
        <f>Rangs!K85</f>
        <v/>
      </c>
      <c r="K88" s="215" t="str">
        <f>Rangs!L85</f>
        <v/>
      </c>
      <c r="L88" s="203" t="s">
        <v>213</v>
      </c>
      <c r="M88" s="137">
        <f>ABS(M21-M23)</f>
        <v>0</v>
      </c>
      <c r="N88" s="202" t="s">
        <v>95</v>
      </c>
      <c r="O88" s="137">
        <f t="shared" si="0"/>
        <v>0</v>
      </c>
      <c r="P88" s="177"/>
      <c r="Q88" s="141"/>
      <c r="R88" s="153"/>
    </row>
    <row r="89" spans="1:18">
      <c r="A89" s="192" t="str">
        <f>Rangs!B86</f>
        <v/>
      </c>
      <c r="B89" s="192" t="str">
        <f>Rangs!C86</f>
        <v/>
      </c>
      <c r="C89" s="207" t="str">
        <f>Rangs!D86</f>
        <v/>
      </c>
      <c r="D89" s="207" t="str">
        <f>Rangs!E86</f>
        <v/>
      </c>
      <c r="E89" s="207" t="str">
        <f>Rangs!F86</f>
        <v/>
      </c>
      <c r="F89" s="207" t="str">
        <f>Rangs!G86</f>
        <v/>
      </c>
      <c r="G89" s="207" t="str">
        <f>Rangs!H86</f>
        <v/>
      </c>
      <c r="H89" s="207" t="str">
        <f>Rangs!I86</f>
        <v/>
      </c>
      <c r="I89" s="207" t="str">
        <f>Rangs!J86</f>
        <v/>
      </c>
      <c r="J89" s="207" t="str">
        <f>Rangs!K86</f>
        <v/>
      </c>
      <c r="K89" s="215" t="str">
        <f>Rangs!L86</f>
        <v/>
      </c>
      <c r="L89" s="203" t="s">
        <v>223</v>
      </c>
      <c r="M89" s="137">
        <f>ABS(M21-M25)</f>
        <v>0</v>
      </c>
      <c r="N89" s="202" t="s">
        <v>95</v>
      </c>
      <c r="O89" s="137">
        <f t="shared" si="0"/>
        <v>0</v>
      </c>
      <c r="P89" s="177"/>
      <c r="Q89" s="141"/>
      <c r="R89" s="153"/>
    </row>
    <row r="90" spans="1:18" ht="16.2" thickBot="1">
      <c r="A90" s="192" t="str">
        <f>Rangs!B87</f>
        <v/>
      </c>
      <c r="B90" s="192" t="str">
        <f>Rangs!C87</f>
        <v/>
      </c>
      <c r="C90" s="207" t="str">
        <f>Rangs!D87</f>
        <v/>
      </c>
      <c r="D90" s="207" t="str">
        <f>Rangs!E87</f>
        <v/>
      </c>
      <c r="E90" s="207" t="str">
        <f>Rangs!F87</f>
        <v/>
      </c>
      <c r="F90" s="207" t="str">
        <f>Rangs!G87</f>
        <v/>
      </c>
      <c r="G90" s="207" t="str">
        <f>Rangs!H87</f>
        <v/>
      </c>
      <c r="H90" s="207" t="str">
        <f>Rangs!I87</f>
        <v/>
      </c>
      <c r="I90" s="207" t="str">
        <f>Rangs!J87</f>
        <v/>
      </c>
      <c r="J90" s="207" t="str">
        <f>Rangs!K87</f>
        <v/>
      </c>
      <c r="K90" s="215" t="str">
        <f>Rangs!L87</f>
        <v/>
      </c>
      <c r="L90" s="204" t="s">
        <v>224</v>
      </c>
      <c r="M90" s="155">
        <f>ABS(M23-M25)</f>
        <v>0</v>
      </c>
      <c r="N90" s="205" t="s">
        <v>95</v>
      </c>
      <c r="O90" s="155">
        <f t="shared" si="0"/>
        <v>0</v>
      </c>
      <c r="P90" s="206"/>
      <c r="Q90" s="159"/>
      <c r="R90" s="160"/>
    </row>
    <row r="91" spans="1:18" ht="16.2" thickBot="1">
      <c r="A91" s="192" t="str">
        <f>Rangs!B88</f>
        <v/>
      </c>
      <c r="B91" s="192" t="str">
        <f>Rangs!C88</f>
        <v/>
      </c>
      <c r="C91" s="207" t="str">
        <f>Rangs!D88</f>
        <v/>
      </c>
      <c r="D91" s="207" t="str">
        <f>Rangs!E88</f>
        <v/>
      </c>
      <c r="E91" s="207" t="str">
        <f>Rangs!F88</f>
        <v/>
      </c>
      <c r="F91" s="207" t="str">
        <f>Rangs!G88</f>
        <v/>
      </c>
      <c r="G91" s="207" t="str">
        <f>Rangs!H88</f>
        <v/>
      </c>
      <c r="H91" s="207" t="str">
        <f>Rangs!I88</f>
        <v/>
      </c>
      <c r="I91" s="207" t="str">
        <f>Rangs!J88</f>
        <v/>
      </c>
      <c r="J91" s="207" t="str">
        <f>Rangs!K88</f>
        <v/>
      </c>
      <c r="K91" s="207" t="str">
        <f>Rangs!L88</f>
        <v/>
      </c>
      <c r="L91" s="114"/>
      <c r="M91" s="115"/>
      <c r="N91" s="115"/>
      <c r="O91" s="115"/>
      <c r="P91" s="115"/>
      <c r="Q91" s="115"/>
      <c r="R91" s="115"/>
    </row>
    <row r="92" spans="1:18" ht="47.25" customHeight="1">
      <c r="A92" s="192" t="str">
        <f>Rangs!B89</f>
        <v/>
      </c>
      <c r="B92" s="192" t="str">
        <f>Rangs!C89</f>
        <v/>
      </c>
      <c r="C92" s="207" t="str">
        <f>Rangs!D89</f>
        <v/>
      </c>
      <c r="D92" s="207" t="str">
        <f>Rangs!E89</f>
        <v/>
      </c>
      <c r="E92" s="207" t="str">
        <f>Rangs!F89</f>
        <v/>
      </c>
      <c r="F92" s="207" t="str">
        <f>Rangs!G89</f>
        <v/>
      </c>
      <c r="G92" s="207" t="str">
        <f>Rangs!H89</f>
        <v/>
      </c>
      <c r="H92" s="207" t="str">
        <f>Rangs!I89</f>
        <v/>
      </c>
      <c r="I92" s="207" t="str">
        <f>Rangs!J89</f>
        <v/>
      </c>
      <c r="J92" s="207" t="str">
        <f>Rangs!K89</f>
        <v/>
      </c>
      <c r="K92" s="215" t="str">
        <f>Rangs!L89</f>
        <v/>
      </c>
      <c r="L92" s="254" t="s">
        <v>387</v>
      </c>
      <c r="M92" s="255"/>
      <c r="N92" s="255"/>
      <c r="O92" s="255"/>
      <c r="P92" s="255"/>
      <c r="Q92" s="255"/>
      <c r="R92" s="256"/>
    </row>
    <row r="93" spans="1:18">
      <c r="A93" s="192" t="str">
        <f>Rangs!B90</f>
        <v/>
      </c>
      <c r="B93" s="192" t="str">
        <f>Rangs!C90</f>
        <v/>
      </c>
      <c r="C93" s="207" t="str">
        <f>Rangs!D90</f>
        <v/>
      </c>
      <c r="D93" s="207" t="str">
        <f>Rangs!E90</f>
        <v/>
      </c>
      <c r="E93" s="207" t="str">
        <f>Rangs!F90</f>
        <v/>
      </c>
      <c r="F93" s="207" t="str">
        <f>Rangs!G90</f>
        <v/>
      </c>
      <c r="G93" s="207" t="str">
        <f>Rangs!H90</f>
        <v/>
      </c>
      <c r="H93" s="207" t="str">
        <f>Rangs!I90</f>
        <v/>
      </c>
      <c r="I93" s="207" t="str">
        <f>Rangs!J90</f>
        <v/>
      </c>
      <c r="J93" s="207" t="str">
        <f>Rangs!K90</f>
        <v/>
      </c>
      <c r="K93" s="215" t="str">
        <f>Rangs!L90</f>
        <v/>
      </c>
      <c r="L93" s="143"/>
      <c r="M93" s="122"/>
      <c r="N93" s="122"/>
      <c r="O93" s="122"/>
      <c r="P93" s="122"/>
      <c r="Q93" s="122"/>
      <c r="R93" s="144"/>
    </row>
    <row r="94" spans="1:18">
      <c r="A94" s="192" t="str">
        <f>Rangs!B91</f>
        <v/>
      </c>
      <c r="B94" s="192" t="str">
        <f>Rangs!C91</f>
        <v/>
      </c>
      <c r="C94" s="207" t="str">
        <f>Rangs!D91</f>
        <v/>
      </c>
      <c r="D94" s="207" t="str">
        <f>Rangs!E91</f>
        <v/>
      </c>
      <c r="E94" s="207" t="str">
        <f>Rangs!F91</f>
        <v/>
      </c>
      <c r="F94" s="207" t="str">
        <f>Rangs!G91</f>
        <v/>
      </c>
      <c r="G94" s="207" t="str">
        <f>Rangs!H91</f>
        <v/>
      </c>
      <c r="H94" s="207" t="str">
        <f>Rangs!I91</f>
        <v/>
      </c>
      <c r="I94" s="207" t="str">
        <f>Rangs!J91</f>
        <v/>
      </c>
      <c r="J94" s="207" t="str">
        <f>Rangs!K91</f>
        <v/>
      </c>
      <c r="K94" s="215" t="str">
        <f>Rangs!L91</f>
        <v/>
      </c>
      <c r="L94" s="143"/>
      <c r="M94" s="250"/>
      <c r="N94" s="250"/>
      <c r="O94" s="250"/>
      <c r="P94" s="250"/>
      <c r="Q94" s="250"/>
      <c r="R94" s="251"/>
    </row>
    <row r="95" spans="1:18">
      <c r="A95" s="192" t="str">
        <f>Rangs!B92</f>
        <v/>
      </c>
      <c r="B95" s="192" t="str">
        <f>Rangs!C92</f>
        <v/>
      </c>
      <c r="C95" s="207" t="str">
        <f>Rangs!D92</f>
        <v/>
      </c>
      <c r="D95" s="207" t="str">
        <f>Rangs!E92</f>
        <v/>
      </c>
      <c r="E95" s="207" t="str">
        <f>Rangs!F92</f>
        <v/>
      </c>
      <c r="F95" s="207" t="str">
        <f>Rangs!G92</f>
        <v/>
      </c>
      <c r="G95" s="207" t="str">
        <f>Rangs!H92</f>
        <v/>
      </c>
      <c r="H95" s="207" t="str">
        <f>Rangs!I92</f>
        <v/>
      </c>
      <c r="I95" s="207" t="str">
        <f>Rangs!J92</f>
        <v/>
      </c>
      <c r="J95" s="207" t="str">
        <f>Rangs!K92</f>
        <v/>
      </c>
      <c r="K95" s="215" t="str">
        <f>Rangs!L92</f>
        <v/>
      </c>
      <c r="L95" s="164"/>
      <c r="M95" s="275" t="s">
        <v>81</v>
      </c>
      <c r="N95" s="276"/>
      <c r="O95" s="275" t="s">
        <v>82</v>
      </c>
      <c r="P95" s="276"/>
      <c r="Q95" s="123"/>
      <c r="R95" s="165"/>
    </row>
    <row r="96" spans="1:18">
      <c r="A96" s="192" t="str">
        <f>Rangs!B93</f>
        <v/>
      </c>
      <c r="B96" s="192" t="str">
        <f>Rangs!C93</f>
        <v/>
      </c>
      <c r="C96" s="207" t="str">
        <f>Rangs!D93</f>
        <v/>
      </c>
      <c r="D96" s="207" t="str">
        <f>Rangs!E93</f>
        <v/>
      </c>
      <c r="E96" s="207" t="str">
        <f>Rangs!F93</f>
        <v/>
      </c>
      <c r="F96" s="207" t="str">
        <f>Rangs!G93</f>
        <v/>
      </c>
      <c r="G96" s="207" t="str">
        <f>Rangs!H93</f>
        <v/>
      </c>
      <c r="H96" s="207" t="str">
        <f>Rangs!I93</f>
        <v/>
      </c>
      <c r="I96" s="207" t="str">
        <f>Rangs!J93</f>
        <v/>
      </c>
      <c r="J96" s="207" t="str">
        <f>Rangs!K93</f>
        <v/>
      </c>
      <c r="K96" s="215" t="str">
        <f>Rangs!L93</f>
        <v/>
      </c>
      <c r="L96" s="166" t="s">
        <v>39</v>
      </c>
      <c r="M96" s="116">
        <v>0.05</v>
      </c>
      <c r="N96" s="116">
        <v>0.01</v>
      </c>
      <c r="O96" s="116">
        <v>0.05</v>
      </c>
      <c r="P96" s="116">
        <v>0.01</v>
      </c>
      <c r="Q96" s="123"/>
      <c r="R96" s="165"/>
    </row>
    <row r="97" spans="1:18" ht="16.2" thickBot="1">
      <c r="A97" s="192" t="str">
        <f>Rangs!B94</f>
        <v/>
      </c>
      <c r="B97" s="192" t="str">
        <f>Rangs!C94</f>
        <v/>
      </c>
      <c r="C97" s="207" t="str">
        <f>Rangs!D94</f>
        <v/>
      </c>
      <c r="D97" s="207" t="str">
        <f>Rangs!E94</f>
        <v/>
      </c>
      <c r="E97" s="207" t="str">
        <f>Rangs!F94</f>
        <v/>
      </c>
      <c r="F97" s="207" t="str">
        <f>Rangs!G94</f>
        <v/>
      </c>
      <c r="G97" s="207" t="str">
        <f>Rangs!H94</f>
        <v/>
      </c>
      <c r="H97" s="207" t="str">
        <f>Rangs!I94</f>
        <v/>
      </c>
      <c r="I97" s="207" t="str">
        <f>Rangs!J94</f>
        <v/>
      </c>
      <c r="J97" s="207" t="str">
        <f>Rangs!K94</f>
        <v/>
      </c>
      <c r="K97" s="215" t="str">
        <f>Rangs!L94</f>
        <v/>
      </c>
      <c r="L97" s="180" t="s">
        <v>98</v>
      </c>
      <c r="M97" s="124">
        <v>3</v>
      </c>
      <c r="N97" s="125">
        <v>4</v>
      </c>
      <c r="O97" s="125">
        <v>5</v>
      </c>
      <c r="P97" s="118">
        <v>6</v>
      </c>
      <c r="Q97" s="126"/>
      <c r="R97" s="168"/>
    </row>
    <row r="98" spans="1:18" ht="16.2" thickBot="1">
      <c r="A98" s="192" t="str">
        <f>Rangs!B95</f>
        <v/>
      </c>
      <c r="B98" s="192" t="str">
        <f>Rangs!C95</f>
        <v/>
      </c>
      <c r="C98" s="207" t="str">
        <f>Rangs!D95</f>
        <v/>
      </c>
      <c r="D98" s="207" t="str">
        <f>Rangs!E95</f>
        <v/>
      </c>
      <c r="E98" s="207" t="str">
        <f>Rangs!F95</f>
        <v/>
      </c>
      <c r="F98" s="207" t="str">
        <f>Rangs!G95</f>
        <v/>
      </c>
      <c r="G98" s="207" t="str">
        <f>Rangs!H95</f>
        <v/>
      </c>
      <c r="H98" s="207" t="str">
        <f>Rangs!I95</f>
        <v/>
      </c>
      <c r="I98" s="207" t="str">
        <f>Rangs!J95</f>
        <v/>
      </c>
      <c r="J98" s="207" t="str">
        <f>Rangs!K95</f>
        <v/>
      </c>
      <c r="K98" s="215" t="str">
        <f>Rangs!L95</f>
        <v/>
      </c>
      <c r="L98" s="179" t="s">
        <v>91</v>
      </c>
      <c r="M98" s="134">
        <v>3</v>
      </c>
      <c r="N98" s="122"/>
      <c r="O98" s="122"/>
      <c r="P98" s="122"/>
      <c r="Q98" s="122"/>
      <c r="R98" s="144"/>
    </row>
    <row r="99" spans="1:18">
      <c r="A99" s="192" t="str">
        <f>Rangs!B96</f>
        <v/>
      </c>
      <c r="B99" s="192" t="str">
        <f>Rangs!C96</f>
        <v/>
      </c>
      <c r="C99" s="207" t="str">
        <f>Rangs!D96</f>
        <v/>
      </c>
      <c r="D99" s="207" t="str">
        <f>Rangs!E96</f>
        <v/>
      </c>
      <c r="E99" s="207" t="str">
        <f>Rangs!F96</f>
        <v/>
      </c>
      <c r="F99" s="207" t="str">
        <f>Rangs!G96</f>
        <v/>
      </c>
      <c r="G99" s="207" t="str">
        <f>Rangs!H96</f>
        <v/>
      </c>
      <c r="H99" s="207" t="str">
        <f>Rangs!I96</f>
        <v/>
      </c>
      <c r="I99" s="207" t="str">
        <f>Rangs!J96</f>
        <v/>
      </c>
      <c r="J99" s="207" t="str">
        <f>Rangs!K96</f>
        <v/>
      </c>
      <c r="K99" s="215" t="str">
        <f>Rangs!L96</f>
        <v/>
      </c>
      <c r="L99" s="143"/>
      <c r="M99" s="122"/>
      <c r="N99" s="169" t="s">
        <v>99</v>
      </c>
      <c r="O99" s="162">
        <f>VLOOKUP(10,_TZ3,M98,FALSE)</f>
        <v>2.72</v>
      </c>
      <c r="P99" s="122"/>
      <c r="Q99" s="122"/>
      <c r="R99" s="144"/>
    </row>
    <row r="100" spans="1:18">
      <c r="A100" s="192" t="str">
        <f>Rangs!B97</f>
        <v/>
      </c>
      <c r="B100" s="192" t="str">
        <f>Rangs!C97</f>
        <v/>
      </c>
      <c r="C100" s="207" t="str">
        <f>Rangs!D97</f>
        <v/>
      </c>
      <c r="D100" s="207" t="str">
        <f>Rangs!E97</f>
        <v/>
      </c>
      <c r="E100" s="207" t="str">
        <f>Rangs!F97</f>
        <v/>
      </c>
      <c r="F100" s="207" t="str">
        <f>Rangs!G97</f>
        <v/>
      </c>
      <c r="G100" s="207" t="str">
        <f>Rangs!H97</f>
        <v/>
      </c>
      <c r="H100" s="207" t="str">
        <f>Rangs!I97</f>
        <v/>
      </c>
      <c r="I100" s="207" t="str">
        <f>Rangs!J97</f>
        <v/>
      </c>
      <c r="J100" s="207" t="str">
        <f>Rangs!K97</f>
        <v/>
      </c>
      <c r="K100" s="215" t="str">
        <f>Rangs!L97</f>
        <v/>
      </c>
      <c r="L100" s="247" t="s">
        <v>93</v>
      </c>
      <c r="M100" s="248"/>
      <c r="N100" s="249" t="s">
        <v>94</v>
      </c>
      <c r="O100" s="264"/>
      <c r="P100" s="135"/>
      <c r="Q100" s="136"/>
      <c r="R100" s="151"/>
    </row>
    <row r="101" spans="1:18">
      <c r="A101" s="192" t="str">
        <f>Rangs!B98</f>
        <v/>
      </c>
      <c r="B101" s="192" t="str">
        <f>Rangs!C98</f>
        <v/>
      </c>
      <c r="C101" s="207" t="str">
        <f>Rangs!D98</f>
        <v/>
      </c>
      <c r="D101" s="207" t="str">
        <f>Rangs!E98</f>
        <v/>
      </c>
      <c r="E101" s="207" t="str">
        <f>Rangs!F98</f>
        <v/>
      </c>
      <c r="F101" s="207" t="str">
        <f>Rangs!G98</f>
        <v/>
      </c>
      <c r="G101" s="207" t="str">
        <f>Rangs!H98</f>
        <v/>
      </c>
      <c r="H101" s="207" t="str">
        <f>Rangs!I98</f>
        <v/>
      </c>
      <c r="I101" s="207" t="str">
        <f>Rangs!J98</f>
        <v/>
      </c>
      <c r="J101" s="207" t="str">
        <f>Rangs!K98</f>
        <v/>
      </c>
      <c r="K101" s="215" t="str">
        <f>Rangs!L98</f>
        <v/>
      </c>
      <c r="L101" s="203" t="s">
        <v>164</v>
      </c>
      <c r="M101" s="137">
        <f>ABS(M5-M7)</f>
        <v>0</v>
      </c>
      <c r="N101" s="202" t="s">
        <v>95</v>
      </c>
      <c r="O101" s="137">
        <f>$O$99*SQRT(($M$3*11*(11+1))/6)</f>
        <v>0</v>
      </c>
      <c r="P101" s="140" t="s">
        <v>96</v>
      </c>
      <c r="Q101" s="141"/>
      <c r="R101" s="153"/>
    </row>
    <row r="102" spans="1:18">
      <c r="A102" s="192" t="str">
        <f>Rangs!B99</f>
        <v/>
      </c>
      <c r="B102" s="192" t="str">
        <f>Rangs!C99</f>
        <v/>
      </c>
      <c r="C102" s="207" t="str">
        <f>Rangs!D99</f>
        <v/>
      </c>
      <c r="D102" s="207" t="str">
        <f>Rangs!E99</f>
        <v/>
      </c>
      <c r="E102" s="207" t="str">
        <f>Rangs!F99</f>
        <v/>
      </c>
      <c r="F102" s="207" t="str">
        <f>Rangs!G99</f>
        <v/>
      </c>
      <c r="G102" s="207" t="str">
        <f>Rangs!H99</f>
        <v/>
      </c>
      <c r="H102" s="207" t="str">
        <f>Rangs!I99</f>
        <v/>
      </c>
      <c r="I102" s="207" t="str">
        <f>Rangs!J99</f>
        <v/>
      </c>
      <c r="J102" s="207" t="str">
        <f>Rangs!K99</f>
        <v/>
      </c>
      <c r="K102" s="215" t="str">
        <f>Rangs!L99</f>
        <v/>
      </c>
      <c r="L102" s="203" t="s">
        <v>165</v>
      </c>
      <c r="M102" s="137">
        <f>ABS(M5-M9)</f>
        <v>0</v>
      </c>
      <c r="N102" s="202" t="s">
        <v>95</v>
      </c>
      <c r="O102" s="137">
        <f t="shared" ref="O102:O110" si="1">$O$99*SQRT(($M$3*11*(11+1))/6)</f>
        <v>0</v>
      </c>
      <c r="P102" s="140" t="s">
        <v>135</v>
      </c>
      <c r="Q102" s="141"/>
      <c r="R102" s="153"/>
    </row>
    <row r="103" spans="1:18">
      <c r="A103" s="192" t="str">
        <f>Rangs!B100</f>
        <v/>
      </c>
      <c r="B103" s="192" t="str">
        <f>Rangs!C100</f>
        <v/>
      </c>
      <c r="C103" s="207" t="str">
        <f>Rangs!D100</f>
        <v/>
      </c>
      <c r="D103" s="207" t="str">
        <f>Rangs!E100</f>
        <v/>
      </c>
      <c r="E103" s="207" t="str">
        <f>Rangs!F100</f>
        <v/>
      </c>
      <c r="F103" s="207" t="str">
        <f>Rangs!G100</f>
        <v/>
      </c>
      <c r="G103" s="207" t="str">
        <f>Rangs!H100</f>
        <v/>
      </c>
      <c r="H103" s="207" t="str">
        <f>Rangs!I100</f>
        <v/>
      </c>
      <c r="I103" s="207" t="str">
        <f>Rangs!J100</f>
        <v/>
      </c>
      <c r="J103" s="207" t="str">
        <f>Rangs!K100</f>
        <v/>
      </c>
      <c r="K103" s="215" t="str">
        <f>Rangs!L100</f>
        <v/>
      </c>
      <c r="L103" s="203" t="s">
        <v>169</v>
      </c>
      <c r="M103" s="137">
        <f>ABS(M5-M11)</f>
        <v>0</v>
      </c>
      <c r="N103" s="202" t="s">
        <v>95</v>
      </c>
      <c r="O103" s="137">
        <f t="shared" si="1"/>
        <v>0</v>
      </c>
      <c r="P103" s="140" t="s">
        <v>103</v>
      </c>
      <c r="Q103" s="141"/>
      <c r="R103" s="153"/>
    </row>
    <row r="104" spans="1:18">
      <c r="A104" s="192" t="str">
        <f>Rangs!B101</f>
        <v/>
      </c>
      <c r="B104" s="192" t="str">
        <f>Rangs!C101</f>
        <v/>
      </c>
      <c r="C104" s="207" t="str">
        <f>Rangs!D101</f>
        <v/>
      </c>
      <c r="D104" s="207" t="str">
        <f>Rangs!E101</f>
        <v/>
      </c>
      <c r="E104" s="207" t="str">
        <f>Rangs!F101</f>
        <v/>
      </c>
      <c r="F104" s="207" t="str">
        <f>Rangs!G101</f>
        <v/>
      </c>
      <c r="G104" s="207" t="str">
        <f>Rangs!H101</f>
        <v/>
      </c>
      <c r="H104" s="207" t="str">
        <f>Rangs!I101</f>
        <v/>
      </c>
      <c r="I104" s="207" t="str">
        <f>Rangs!J101</f>
        <v/>
      </c>
      <c r="J104" s="207" t="str">
        <f>Rangs!K101</f>
        <v/>
      </c>
      <c r="K104" s="215" t="str">
        <f>Rangs!L101</f>
        <v/>
      </c>
      <c r="L104" s="203" t="s">
        <v>174</v>
      </c>
      <c r="M104" s="137">
        <f>ABS(M5-M13)</f>
        <v>0</v>
      </c>
      <c r="N104" s="202" t="s">
        <v>95</v>
      </c>
      <c r="O104" s="137">
        <f t="shared" si="1"/>
        <v>0</v>
      </c>
      <c r="P104" s="140"/>
      <c r="Q104" s="141"/>
      <c r="R104" s="153"/>
    </row>
    <row r="105" spans="1:18">
      <c r="A105" s="192" t="str">
        <f>Rangs!B102</f>
        <v/>
      </c>
      <c r="B105" s="192" t="str">
        <f>Rangs!C102</f>
        <v/>
      </c>
      <c r="C105" s="207" t="str">
        <f>Rangs!D102</f>
        <v/>
      </c>
      <c r="D105" s="207" t="str">
        <f>Rangs!E102</f>
        <v/>
      </c>
      <c r="E105" s="207" t="str">
        <f>Rangs!F102</f>
        <v/>
      </c>
      <c r="F105" s="207" t="str">
        <f>Rangs!G102</f>
        <v/>
      </c>
      <c r="G105" s="207" t="str">
        <f>Rangs!H102</f>
        <v/>
      </c>
      <c r="H105" s="207" t="str">
        <f>Rangs!I102</f>
        <v/>
      </c>
      <c r="I105" s="207" t="str">
        <f>Rangs!J102</f>
        <v/>
      </c>
      <c r="J105" s="207" t="str">
        <f>Rangs!K102</f>
        <v/>
      </c>
      <c r="K105" s="215" t="str">
        <f>Rangs!L102</f>
        <v/>
      </c>
      <c r="L105" s="203" t="s">
        <v>180</v>
      </c>
      <c r="M105" s="137">
        <f>ABS(M5-M15)</f>
        <v>0</v>
      </c>
      <c r="N105" s="202" t="s">
        <v>95</v>
      </c>
      <c r="O105" s="137">
        <f t="shared" si="1"/>
        <v>0</v>
      </c>
      <c r="P105" s="140"/>
      <c r="Q105" s="141"/>
      <c r="R105" s="153"/>
    </row>
    <row r="106" spans="1:18">
      <c r="A106" s="192" t="str">
        <f>Rangs!B103</f>
        <v/>
      </c>
      <c r="B106" s="192" t="str">
        <f>Rangs!C103</f>
        <v/>
      </c>
      <c r="C106" s="207" t="str">
        <f>Rangs!D103</f>
        <v/>
      </c>
      <c r="D106" s="207" t="str">
        <f>Rangs!E103</f>
        <v/>
      </c>
      <c r="E106" s="207" t="str">
        <f>Rangs!F103</f>
        <v/>
      </c>
      <c r="F106" s="207" t="str">
        <f>Rangs!G103</f>
        <v/>
      </c>
      <c r="G106" s="207" t="str">
        <f>Rangs!H103</f>
        <v/>
      </c>
      <c r="H106" s="207" t="str">
        <f>Rangs!I103</f>
        <v/>
      </c>
      <c r="I106" s="207" t="str">
        <f>Rangs!J103</f>
        <v/>
      </c>
      <c r="J106" s="207" t="str">
        <f>Rangs!K103</f>
        <v/>
      </c>
      <c r="K106" s="215" t="str">
        <f>Rangs!L103</f>
        <v/>
      </c>
      <c r="L106" s="203" t="s">
        <v>187</v>
      </c>
      <c r="M106" s="137">
        <f>ABS(M5-M17)</f>
        <v>0</v>
      </c>
      <c r="N106" s="202" t="s">
        <v>95</v>
      </c>
      <c r="O106" s="137">
        <f t="shared" si="1"/>
        <v>0</v>
      </c>
      <c r="P106" s="140"/>
      <c r="Q106" s="141"/>
      <c r="R106" s="153"/>
    </row>
    <row r="107" spans="1:18">
      <c r="A107" s="192" t="str">
        <f>Rangs!B104</f>
        <v/>
      </c>
      <c r="B107" s="192" t="str">
        <f>Rangs!C104</f>
        <v/>
      </c>
      <c r="C107" s="207" t="str">
        <f>Rangs!D104</f>
        <v/>
      </c>
      <c r="D107" s="207" t="str">
        <f>Rangs!E104</f>
        <v/>
      </c>
      <c r="E107" s="207" t="str">
        <f>Rangs!F104</f>
        <v/>
      </c>
      <c r="F107" s="207" t="str">
        <f>Rangs!G104</f>
        <v/>
      </c>
      <c r="G107" s="207" t="str">
        <f>Rangs!H104</f>
        <v/>
      </c>
      <c r="H107" s="207" t="str">
        <f>Rangs!I104</f>
        <v/>
      </c>
      <c r="I107" s="207" t="str">
        <f>Rangs!J104</f>
        <v/>
      </c>
      <c r="J107" s="207" t="str">
        <f>Rangs!K104</f>
        <v/>
      </c>
      <c r="K107" s="215" t="str">
        <f>Rangs!L104</f>
        <v/>
      </c>
      <c r="L107" s="203" t="s">
        <v>195</v>
      </c>
      <c r="M107" s="137">
        <f>ABS(M5-M19)</f>
        <v>0</v>
      </c>
      <c r="N107" s="202" t="s">
        <v>95</v>
      </c>
      <c r="O107" s="137">
        <f t="shared" si="1"/>
        <v>0</v>
      </c>
      <c r="P107" s="177"/>
      <c r="Q107" s="141"/>
      <c r="R107" s="153"/>
    </row>
    <row r="108" spans="1:18">
      <c r="L108" s="203" t="s">
        <v>204</v>
      </c>
      <c r="M108" s="137">
        <f>ABS(M5-M21)</f>
        <v>0</v>
      </c>
      <c r="N108" s="202" t="s">
        <v>95</v>
      </c>
      <c r="O108" s="137">
        <f t="shared" si="1"/>
        <v>0</v>
      </c>
      <c r="P108" s="177"/>
      <c r="Q108" s="141"/>
      <c r="R108" s="153"/>
    </row>
    <row r="109" spans="1:18">
      <c r="L109" s="203" t="s">
        <v>214</v>
      </c>
      <c r="M109" s="137">
        <f>ABS(M5-M23)</f>
        <v>0</v>
      </c>
      <c r="N109" s="202" t="s">
        <v>95</v>
      </c>
      <c r="O109" s="137">
        <f t="shared" si="1"/>
        <v>0</v>
      </c>
      <c r="P109" s="177"/>
      <c r="Q109" s="141"/>
      <c r="R109" s="153"/>
    </row>
    <row r="110" spans="1:18" ht="16.2" thickBot="1">
      <c r="L110" s="204" t="s">
        <v>225</v>
      </c>
      <c r="M110" s="155">
        <f>ABS(M5-M25)</f>
        <v>0</v>
      </c>
      <c r="N110" s="205" t="s">
        <v>95</v>
      </c>
      <c r="O110" s="155">
        <f t="shared" si="1"/>
        <v>0</v>
      </c>
      <c r="P110" s="206"/>
      <c r="Q110" s="159"/>
      <c r="R110" s="160"/>
    </row>
  </sheetData>
  <sheetProtection sheet="1" objects="1" scenarios="1" formatCells="0"/>
  <mergeCells count="12">
    <mergeCell ref="A1:R1"/>
    <mergeCell ref="A4:K4"/>
    <mergeCell ref="L27:R27"/>
    <mergeCell ref="M29:R29"/>
    <mergeCell ref="L35:M35"/>
    <mergeCell ref="N35:O35"/>
    <mergeCell ref="L92:R92"/>
    <mergeCell ref="M94:R94"/>
    <mergeCell ref="M95:N95"/>
    <mergeCell ref="O95:P95"/>
    <mergeCell ref="L100:M100"/>
    <mergeCell ref="N100:O100"/>
  </mergeCells>
  <phoneticPr fontId="29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S124"/>
  <sheetViews>
    <sheetView workbookViewId="0">
      <selection sqref="A1:S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9" width="3.5" style="97" customWidth="1"/>
    <col min="10" max="12" width="4.5" style="97" customWidth="1"/>
    <col min="13" max="13" width="13.296875" style="97" customWidth="1"/>
    <col min="14" max="14" width="7" style="97" customWidth="1"/>
    <col min="15" max="15" width="7.09765625" style="97" customWidth="1"/>
    <col min="16" max="19" width="9.296875" style="97" customWidth="1"/>
    <col min="20" max="16384" width="11.19921875" style="97"/>
  </cols>
  <sheetData>
    <row r="1" spans="1:19" ht="61.8" customHeight="1">
      <c r="A1" s="253" t="s">
        <v>388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</row>
    <row r="2" spans="1:19">
      <c r="P2" s="107" t="s">
        <v>83</v>
      </c>
      <c r="Q2" s="108" t="s">
        <v>139</v>
      </c>
    </row>
    <row r="3" spans="1:19">
      <c r="M3" s="130" t="s">
        <v>113</v>
      </c>
      <c r="N3" s="201">
        <f>COUNT(A6:A105)</f>
        <v>0</v>
      </c>
      <c r="Q3" s="108" t="s">
        <v>140</v>
      </c>
    </row>
    <row r="4" spans="1:19">
      <c r="A4" s="279" t="s">
        <v>100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1"/>
      <c r="M4" s="185" t="s">
        <v>84</v>
      </c>
      <c r="N4" s="186">
        <f>COUNT(A6:A105)</f>
        <v>0</v>
      </c>
    </row>
    <row r="5" spans="1:19" ht="16.2" thickBot="1">
      <c r="A5" s="221" t="s">
        <v>141</v>
      </c>
      <c r="B5" s="222" t="s">
        <v>142</v>
      </c>
      <c r="C5" s="218" t="s">
        <v>143</v>
      </c>
      <c r="D5" s="218" t="s">
        <v>144</v>
      </c>
      <c r="E5" s="218" t="s">
        <v>145</v>
      </c>
      <c r="F5" s="218" t="s">
        <v>146</v>
      </c>
      <c r="G5" s="218" t="s">
        <v>147</v>
      </c>
      <c r="H5" s="218" t="s">
        <v>148</v>
      </c>
      <c r="I5" s="218" t="s">
        <v>149</v>
      </c>
      <c r="J5" s="218" t="s">
        <v>150</v>
      </c>
      <c r="K5" s="218" t="s">
        <v>151</v>
      </c>
      <c r="L5" s="218" t="s">
        <v>152</v>
      </c>
      <c r="M5" s="196" t="s">
        <v>85</v>
      </c>
      <c r="N5" s="197">
        <f>SUM(A6:A105)</f>
        <v>0</v>
      </c>
    </row>
    <row r="6" spans="1:19">
      <c r="A6" s="192" t="str">
        <f>Rangs!B5</f>
        <v/>
      </c>
      <c r="B6" s="192" t="str">
        <f>Rangs!C5</f>
        <v/>
      </c>
      <c r="C6" s="207" t="str">
        <f>Rangs!D5</f>
        <v/>
      </c>
      <c r="D6" s="207" t="str">
        <f>Rangs!E5</f>
        <v/>
      </c>
      <c r="E6" s="207" t="str">
        <f>Rangs!F5</f>
        <v/>
      </c>
      <c r="F6" s="207" t="str">
        <f>Rangs!G5</f>
        <v/>
      </c>
      <c r="G6" s="207" t="str">
        <f>Rangs!H5</f>
        <v/>
      </c>
      <c r="H6" s="207" t="str">
        <f>Rangs!I5</f>
        <v/>
      </c>
      <c r="I6" s="207" t="str">
        <f>Rangs!J5</f>
        <v/>
      </c>
      <c r="J6" s="207" t="str">
        <f>Rangs!K5</f>
        <v/>
      </c>
      <c r="K6" s="207" t="str">
        <f>Rangs!L5</f>
        <v/>
      </c>
      <c r="L6" s="207" t="str">
        <f>Rangs!M5</f>
        <v/>
      </c>
      <c r="M6" s="185" t="s">
        <v>86</v>
      </c>
      <c r="N6" s="186">
        <f>COUNT(B6:B105)</f>
        <v>0</v>
      </c>
      <c r="P6" s="112"/>
    </row>
    <row r="7" spans="1:19">
      <c r="A7" s="192" t="str">
        <f>Rangs!B6</f>
        <v/>
      </c>
      <c r="B7" s="192" t="str">
        <f>Rangs!C6</f>
        <v/>
      </c>
      <c r="C7" s="207" t="str">
        <f>Rangs!D6</f>
        <v/>
      </c>
      <c r="D7" s="207" t="str">
        <f>Rangs!E6</f>
        <v/>
      </c>
      <c r="E7" s="207" t="str">
        <f>Rangs!F6</f>
        <v/>
      </c>
      <c r="F7" s="207" t="str">
        <f>Rangs!G6</f>
        <v/>
      </c>
      <c r="G7" s="207" t="str">
        <f>Rangs!H6</f>
        <v/>
      </c>
      <c r="H7" s="207" t="str">
        <f>Rangs!I6</f>
        <v/>
      </c>
      <c r="I7" s="207" t="str">
        <f>Rangs!J6</f>
        <v/>
      </c>
      <c r="J7" s="207" t="str">
        <f>Rangs!K6</f>
        <v/>
      </c>
      <c r="K7" s="207" t="str">
        <f>Rangs!L6</f>
        <v/>
      </c>
      <c r="L7" s="207" t="str">
        <f>Rangs!M6</f>
        <v/>
      </c>
      <c r="M7" s="196" t="s">
        <v>87</v>
      </c>
      <c r="N7" s="197">
        <f>SUM(B6:B105)</f>
        <v>0</v>
      </c>
    </row>
    <row r="8" spans="1:19">
      <c r="A8" s="192" t="str">
        <f>Rangs!B7</f>
        <v/>
      </c>
      <c r="B8" s="192" t="str">
        <f>Rangs!C7</f>
        <v/>
      </c>
      <c r="C8" s="207" t="str">
        <f>Rangs!D7</f>
        <v/>
      </c>
      <c r="D8" s="207" t="str">
        <f>Rangs!E7</f>
        <v/>
      </c>
      <c r="E8" s="207" t="str">
        <f>Rangs!F7</f>
        <v/>
      </c>
      <c r="F8" s="207" t="str">
        <f>Rangs!G7</f>
        <v/>
      </c>
      <c r="G8" s="207" t="str">
        <f>Rangs!H7</f>
        <v/>
      </c>
      <c r="H8" s="207" t="str">
        <f>Rangs!I7</f>
        <v/>
      </c>
      <c r="I8" s="207" t="str">
        <f>Rangs!J7</f>
        <v/>
      </c>
      <c r="J8" s="207" t="str">
        <f>Rangs!K7</f>
        <v/>
      </c>
      <c r="K8" s="207" t="str">
        <f>Rangs!L7</f>
        <v/>
      </c>
      <c r="L8" s="207" t="str">
        <f>Rangs!M7</f>
        <v/>
      </c>
      <c r="M8" s="185" t="s">
        <v>88</v>
      </c>
      <c r="N8" s="186">
        <f>COUNT(C6:C105)</f>
        <v>0</v>
      </c>
      <c r="P8" s="112"/>
    </row>
    <row r="9" spans="1:19">
      <c r="A9" s="192" t="str">
        <f>Rangs!B8</f>
        <v/>
      </c>
      <c r="B9" s="192" t="str">
        <f>Rangs!C8</f>
        <v/>
      </c>
      <c r="C9" s="207" t="str">
        <f>Rangs!D8</f>
        <v/>
      </c>
      <c r="D9" s="207" t="str">
        <f>Rangs!E8</f>
        <v/>
      </c>
      <c r="E9" s="207" t="str">
        <f>Rangs!F8</f>
        <v/>
      </c>
      <c r="F9" s="207" t="str">
        <f>Rangs!G8</f>
        <v/>
      </c>
      <c r="G9" s="207" t="str">
        <f>Rangs!H8</f>
        <v/>
      </c>
      <c r="H9" s="207" t="str">
        <f>Rangs!I8</f>
        <v/>
      </c>
      <c r="I9" s="207" t="str">
        <f>Rangs!J8</f>
        <v/>
      </c>
      <c r="J9" s="207" t="str">
        <f>Rangs!K8</f>
        <v/>
      </c>
      <c r="K9" s="207" t="str">
        <f>Rangs!L8</f>
        <v/>
      </c>
      <c r="L9" s="207" t="str">
        <f>Rangs!M8</f>
        <v/>
      </c>
      <c r="M9" s="196" t="s">
        <v>89</v>
      </c>
      <c r="N9" s="197">
        <f>SUM(C6:C105)</f>
        <v>0</v>
      </c>
    </row>
    <row r="10" spans="1:19">
      <c r="A10" s="192" t="str">
        <f>Rangs!B9</f>
        <v/>
      </c>
      <c r="B10" s="192" t="str">
        <f>Rangs!C9</f>
        <v/>
      </c>
      <c r="C10" s="207" t="str">
        <f>Rangs!D9</f>
        <v/>
      </c>
      <c r="D10" s="207" t="str">
        <f>Rangs!E9</f>
        <v/>
      </c>
      <c r="E10" s="207" t="str">
        <f>Rangs!F9</f>
        <v/>
      </c>
      <c r="F10" s="207" t="str">
        <f>Rangs!G9</f>
        <v/>
      </c>
      <c r="G10" s="207" t="str">
        <f>Rangs!H9</f>
        <v/>
      </c>
      <c r="H10" s="207" t="str">
        <f>Rangs!I9</f>
        <v/>
      </c>
      <c r="I10" s="207" t="str">
        <f>Rangs!J9</f>
        <v/>
      </c>
      <c r="J10" s="207" t="str">
        <f>Rangs!K9</f>
        <v/>
      </c>
      <c r="K10" s="207" t="str">
        <f>Rangs!L9</f>
        <v/>
      </c>
      <c r="L10" s="207" t="str">
        <f>Rangs!M9</f>
        <v/>
      </c>
      <c r="M10" s="185" t="s">
        <v>101</v>
      </c>
      <c r="N10" s="186">
        <f>COUNT(D6:D105)</f>
        <v>0</v>
      </c>
    </row>
    <row r="11" spans="1:19">
      <c r="A11" s="192" t="str">
        <f>Rangs!B10</f>
        <v/>
      </c>
      <c r="B11" s="192" t="str">
        <f>Rangs!C10</f>
        <v/>
      </c>
      <c r="C11" s="207" t="str">
        <f>Rangs!D10</f>
        <v/>
      </c>
      <c r="D11" s="207" t="str">
        <f>Rangs!E10</f>
        <v/>
      </c>
      <c r="E11" s="207" t="str">
        <f>Rangs!F10</f>
        <v/>
      </c>
      <c r="F11" s="207" t="str">
        <f>Rangs!G10</f>
        <v/>
      </c>
      <c r="G11" s="207" t="str">
        <f>Rangs!H10</f>
        <v/>
      </c>
      <c r="H11" s="207" t="str">
        <f>Rangs!I10</f>
        <v/>
      </c>
      <c r="I11" s="207" t="str">
        <f>Rangs!J10</f>
        <v/>
      </c>
      <c r="J11" s="207" t="str">
        <f>Rangs!K10</f>
        <v/>
      </c>
      <c r="K11" s="207" t="str">
        <f>Rangs!L10</f>
        <v/>
      </c>
      <c r="L11" s="207" t="str">
        <f>Rangs!M10</f>
        <v/>
      </c>
      <c r="M11" s="196" t="s">
        <v>102</v>
      </c>
      <c r="N11" s="197">
        <f>SUM(D6:D105)</f>
        <v>0</v>
      </c>
    </row>
    <row r="12" spans="1:19">
      <c r="A12" s="192" t="str">
        <f>Rangs!B11</f>
        <v/>
      </c>
      <c r="B12" s="192" t="str">
        <f>Rangs!C11</f>
        <v/>
      </c>
      <c r="C12" s="207" t="str">
        <f>Rangs!D11</f>
        <v/>
      </c>
      <c r="D12" s="207" t="str">
        <f>Rangs!E11</f>
        <v/>
      </c>
      <c r="E12" s="207" t="str">
        <f>Rangs!F11</f>
        <v/>
      </c>
      <c r="F12" s="207" t="str">
        <f>Rangs!G11</f>
        <v/>
      </c>
      <c r="G12" s="207" t="str">
        <f>Rangs!H11</f>
        <v/>
      </c>
      <c r="H12" s="207" t="str">
        <f>Rangs!I11</f>
        <v/>
      </c>
      <c r="I12" s="207" t="str">
        <f>Rangs!J11</f>
        <v/>
      </c>
      <c r="J12" s="207" t="str">
        <f>Rangs!K11</f>
        <v/>
      </c>
      <c r="K12" s="207" t="str">
        <f>Rangs!L11</f>
        <v/>
      </c>
      <c r="L12" s="207" t="str">
        <f>Rangs!M11</f>
        <v/>
      </c>
      <c r="M12" s="185" t="s">
        <v>104</v>
      </c>
      <c r="N12" s="186">
        <f>COUNT(E6:E105)</f>
        <v>0</v>
      </c>
    </row>
    <row r="13" spans="1:19">
      <c r="A13" s="192" t="str">
        <f>Rangs!B12</f>
        <v/>
      </c>
      <c r="B13" s="192" t="str">
        <f>Rangs!C12</f>
        <v/>
      </c>
      <c r="C13" s="207" t="str">
        <f>Rangs!D12</f>
        <v/>
      </c>
      <c r="D13" s="207" t="str">
        <f>Rangs!E12</f>
        <v/>
      </c>
      <c r="E13" s="207" t="str">
        <f>Rangs!F12</f>
        <v/>
      </c>
      <c r="F13" s="207" t="str">
        <f>Rangs!G12</f>
        <v/>
      </c>
      <c r="G13" s="207" t="str">
        <f>Rangs!H12</f>
        <v/>
      </c>
      <c r="H13" s="207" t="str">
        <f>Rangs!I12</f>
        <v/>
      </c>
      <c r="I13" s="207" t="str">
        <f>Rangs!J12</f>
        <v/>
      </c>
      <c r="J13" s="207" t="str">
        <f>Rangs!K12</f>
        <v/>
      </c>
      <c r="K13" s="207" t="str">
        <f>Rangs!L12</f>
        <v/>
      </c>
      <c r="L13" s="207" t="str">
        <f>Rangs!M12</f>
        <v/>
      </c>
      <c r="M13" s="196" t="s">
        <v>105</v>
      </c>
      <c r="N13" s="197">
        <f>SUM(E6:E105)</f>
        <v>0</v>
      </c>
    </row>
    <row r="14" spans="1:19">
      <c r="A14" s="192" t="str">
        <f>Rangs!B13</f>
        <v/>
      </c>
      <c r="B14" s="192" t="str">
        <f>Rangs!C13</f>
        <v/>
      </c>
      <c r="C14" s="207" t="str">
        <f>Rangs!D13</f>
        <v/>
      </c>
      <c r="D14" s="207" t="str">
        <f>Rangs!E13</f>
        <v/>
      </c>
      <c r="E14" s="207" t="str">
        <f>Rangs!F13</f>
        <v/>
      </c>
      <c r="F14" s="207" t="str">
        <f>Rangs!G13</f>
        <v/>
      </c>
      <c r="G14" s="207" t="str">
        <f>Rangs!H13</f>
        <v/>
      </c>
      <c r="H14" s="207" t="str">
        <f>Rangs!I13</f>
        <v/>
      </c>
      <c r="I14" s="207" t="str">
        <f>Rangs!J13</f>
        <v/>
      </c>
      <c r="J14" s="207" t="str">
        <f>Rangs!K13</f>
        <v/>
      </c>
      <c r="K14" s="207" t="str">
        <f>Rangs!L13</f>
        <v/>
      </c>
      <c r="L14" s="207" t="str">
        <f>Rangs!M13</f>
        <v/>
      </c>
      <c r="M14" s="185" t="s">
        <v>106</v>
      </c>
      <c r="N14" s="186">
        <f>COUNT(F6:F105)</f>
        <v>0</v>
      </c>
    </row>
    <row r="15" spans="1:19">
      <c r="A15" s="192" t="str">
        <f>Rangs!B14</f>
        <v/>
      </c>
      <c r="B15" s="192" t="str">
        <f>Rangs!C14</f>
        <v/>
      </c>
      <c r="C15" s="207" t="str">
        <f>Rangs!D14</f>
        <v/>
      </c>
      <c r="D15" s="207" t="str">
        <f>Rangs!E14</f>
        <v/>
      </c>
      <c r="E15" s="207" t="str">
        <f>Rangs!F14</f>
        <v/>
      </c>
      <c r="F15" s="207" t="str">
        <f>Rangs!G14</f>
        <v/>
      </c>
      <c r="G15" s="207" t="str">
        <f>Rangs!H14</f>
        <v/>
      </c>
      <c r="H15" s="207" t="str">
        <f>Rangs!I14</f>
        <v/>
      </c>
      <c r="I15" s="207" t="str">
        <f>Rangs!J14</f>
        <v/>
      </c>
      <c r="J15" s="207" t="str">
        <f>Rangs!K14</f>
        <v/>
      </c>
      <c r="K15" s="207" t="str">
        <f>Rangs!L14</f>
        <v/>
      </c>
      <c r="L15" s="207" t="str">
        <f>Rangs!M14</f>
        <v/>
      </c>
      <c r="M15" s="196" t="s">
        <v>107</v>
      </c>
      <c r="N15" s="197">
        <f>SUM(F6:F105)</f>
        <v>0</v>
      </c>
    </row>
    <row r="16" spans="1:19">
      <c r="A16" s="192" t="str">
        <f>Rangs!B15</f>
        <v/>
      </c>
      <c r="B16" s="192" t="str">
        <f>Rangs!C15</f>
        <v/>
      </c>
      <c r="C16" s="207" t="str">
        <f>Rangs!D15</f>
        <v/>
      </c>
      <c r="D16" s="207" t="str">
        <f>Rangs!E15</f>
        <v/>
      </c>
      <c r="E16" s="207" t="str">
        <f>Rangs!F15</f>
        <v/>
      </c>
      <c r="F16" s="207" t="str">
        <f>Rangs!G15</f>
        <v/>
      </c>
      <c r="G16" s="207" t="str">
        <f>Rangs!H15</f>
        <v/>
      </c>
      <c r="H16" s="207" t="str">
        <f>Rangs!I15</f>
        <v/>
      </c>
      <c r="I16" s="207" t="str">
        <f>Rangs!J15</f>
        <v/>
      </c>
      <c r="J16" s="207" t="str">
        <f>Rangs!K15</f>
        <v/>
      </c>
      <c r="K16" s="207" t="str">
        <f>Rangs!L15</f>
        <v/>
      </c>
      <c r="L16" s="207" t="str">
        <f>Rangs!M15</f>
        <v/>
      </c>
      <c r="M16" s="185" t="s">
        <v>108</v>
      </c>
      <c r="N16" s="186">
        <f>COUNT(G6:G105)</f>
        <v>0</v>
      </c>
    </row>
    <row r="17" spans="1:19">
      <c r="A17" s="192" t="str">
        <f>Rangs!B16</f>
        <v/>
      </c>
      <c r="B17" s="192" t="str">
        <f>Rangs!C16</f>
        <v/>
      </c>
      <c r="C17" s="207" t="str">
        <f>Rangs!D16</f>
        <v/>
      </c>
      <c r="D17" s="207" t="str">
        <f>Rangs!E16</f>
        <v/>
      </c>
      <c r="E17" s="207" t="str">
        <f>Rangs!F16</f>
        <v/>
      </c>
      <c r="F17" s="207" t="str">
        <f>Rangs!G16</f>
        <v/>
      </c>
      <c r="G17" s="207" t="str">
        <f>Rangs!H16</f>
        <v/>
      </c>
      <c r="H17" s="207" t="str">
        <f>Rangs!I16</f>
        <v/>
      </c>
      <c r="I17" s="207" t="str">
        <f>Rangs!J16</f>
        <v/>
      </c>
      <c r="J17" s="207" t="str">
        <f>Rangs!K16</f>
        <v/>
      </c>
      <c r="K17" s="207" t="str">
        <f>Rangs!L16</f>
        <v/>
      </c>
      <c r="L17" s="207" t="str">
        <f>Rangs!M16</f>
        <v/>
      </c>
      <c r="M17" s="196" t="s">
        <v>109</v>
      </c>
      <c r="N17" s="197">
        <f>SUM(G6:G105)</f>
        <v>0</v>
      </c>
    </row>
    <row r="18" spans="1:19">
      <c r="A18" s="192" t="str">
        <f>Rangs!B17</f>
        <v/>
      </c>
      <c r="B18" s="192" t="str">
        <f>Rangs!C17</f>
        <v/>
      </c>
      <c r="C18" s="207" t="str">
        <f>Rangs!D17</f>
        <v/>
      </c>
      <c r="D18" s="207" t="str">
        <f>Rangs!E17</f>
        <v/>
      </c>
      <c r="E18" s="207" t="str">
        <f>Rangs!F17</f>
        <v/>
      </c>
      <c r="F18" s="207" t="str">
        <f>Rangs!G17</f>
        <v/>
      </c>
      <c r="G18" s="207" t="str">
        <f>Rangs!H17</f>
        <v/>
      </c>
      <c r="H18" s="207" t="str">
        <f>Rangs!I17</f>
        <v/>
      </c>
      <c r="I18" s="207" t="str">
        <f>Rangs!J17</f>
        <v/>
      </c>
      <c r="J18" s="207" t="str">
        <f>Rangs!K17</f>
        <v/>
      </c>
      <c r="K18" s="207" t="str">
        <f>Rangs!L17</f>
        <v/>
      </c>
      <c r="L18" s="207" t="str">
        <f>Rangs!M17</f>
        <v/>
      </c>
      <c r="M18" s="185" t="s">
        <v>110</v>
      </c>
      <c r="N18" s="186">
        <f>COUNT(H6:H105)</f>
        <v>0</v>
      </c>
    </row>
    <row r="19" spans="1:19">
      <c r="A19" s="192" t="str">
        <f>Rangs!B18</f>
        <v/>
      </c>
      <c r="B19" s="192" t="str">
        <f>Rangs!C18</f>
        <v/>
      </c>
      <c r="C19" s="207" t="str">
        <f>Rangs!D18</f>
        <v/>
      </c>
      <c r="D19" s="207" t="str">
        <f>Rangs!E18</f>
        <v/>
      </c>
      <c r="E19" s="207" t="str">
        <f>Rangs!F18</f>
        <v/>
      </c>
      <c r="F19" s="207" t="str">
        <f>Rangs!G18</f>
        <v/>
      </c>
      <c r="G19" s="207" t="str">
        <f>Rangs!H18</f>
        <v/>
      </c>
      <c r="H19" s="207" t="str">
        <f>Rangs!I18</f>
        <v/>
      </c>
      <c r="I19" s="207" t="str">
        <f>Rangs!J18</f>
        <v/>
      </c>
      <c r="J19" s="207" t="str">
        <f>Rangs!K18</f>
        <v/>
      </c>
      <c r="K19" s="207" t="str">
        <f>Rangs!L18</f>
        <v/>
      </c>
      <c r="L19" s="207" t="str">
        <f>Rangs!M18</f>
        <v/>
      </c>
      <c r="M19" s="196" t="s">
        <v>111</v>
      </c>
      <c r="N19" s="197">
        <f>SUM(H6:H105)</f>
        <v>0</v>
      </c>
    </row>
    <row r="20" spans="1:19">
      <c r="A20" s="192" t="str">
        <f>Rangs!B19</f>
        <v/>
      </c>
      <c r="B20" s="192" t="str">
        <f>Rangs!C19</f>
        <v/>
      </c>
      <c r="C20" s="207" t="str">
        <f>Rangs!D19</f>
        <v/>
      </c>
      <c r="D20" s="207" t="str">
        <f>Rangs!E19</f>
        <v/>
      </c>
      <c r="E20" s="207" t="str">
        <f>Rangs!F19</f>
        <v/>
      </c>
      <c r="F20" s="207" t="str">
        <f>Rangs!G19</f>
        <v/>
      </c>
      <c r="G20" s="207" t="str">
        <f>Rangs!H19</f>
        <v/>
      </c>
      <c r="H20" s="207" t="str">
        <f>Rangs!I19</f>
        <v/>
      </c>
      <c r="I20" s="207" t="str">
        <f>Rangs!J19</f>
        <v/>
      </c>
      <c r="J20" s="207" t="str">
        <f>Rangs!K19</f>
        <v/>
      </c>
      <c r="K20" s="207" t="str">
        <f>Rangs!L19</f>
        <v/>
      </c>
      <c r="L20" s="207" t="str">
        <f>Rangs!M19</f>
        <v/>
      </c>
      <c r="M20" s="185" t="s">
        <v>119</v>
      </c>
      <c r="N20" s="186">
        <f>COUNT(I6:I105)</f>
        <v>0</v>
      </c>
    </row>
    <row r="21" spans="1:19">
      <c r="A21" s="192" t="str">
        <f>Rangs!B20</f>
        <v/>
      </c>
      <c r="B21" s="192" t="str">
        <f>Rangs!C20</f>
        <v/>
      </c>
      <c r="C21" s="207" t="str">
        <f>Rangs!D20</f>
        <v/>
      </c>
      <c r="D21" s="207" t="str">
        <f>Rangs!E20</f>
        <v/>
      </c>
      <c r="E21" s="207" t="str">
        <f>Rangs!F20</f>
        <v/>
      </c>
      <c r="F21" s="207" t="str">
        <f>Rangs!G20</f>
        <v/>
      </c>
      <c r="G21" s="207" t="str">
        <f>Rangs!H20</f>
        <v/>
      </c>
      <c r="H21" s="207" t="str">
        <f>Rangs!I20</f>
        <v/>
      </c>
      <c r="I21" s="207" t="str">
        <f>Rangs!J20</f>
        <v/>
      </c>
      <c r="J21" s="207" t="str">
        <f>Rangs!K20</f>
        <v/>
      </c>
      <c r="K21" s="207" t="str">
        <f>Rangs!L20</f>
        <v/>
      </c>
      <c r="L21" s="207" t="str">
        <f>Rangs!M20</f>
        <v/>
      </c>
      <c r="M21" s="196" t="s">
        <v>120</v>
      </c>
      <c r="N21" s="197">
        <f>SUM(I6:I105)</f>
        <v>0</v>
      </c>
    </row>
    <row r="22" spans="1:19">
      <c r="A22" s="192" t="str">
        <f>Rangs!B21</f>
        <v/>
      </c>
      <c r="B22" s="192" t="str">
        <f>Rangs!C21</f>
        <v/>
      </c>
      <c r="C22" s="207" t="str">
        <f>Rangs!D21</f>
        <v/>
      </c>
      <c r="D22" s="207" t="str">
        <f>Rangs!E21</f>
        <v/>
      </c>
      <c r="E22" s="207" t="str">
        <f>Rangs!F21</f>
        <v/>
      </c>
      <c r="F22" s="207" t="str">
        <f>Rangs!G21</f>
        <v/>
      </c>
      <c r="G22" s="207" t="str">
        <f>Rangs!H21</f>
        <v/>
      </c>
      <c r="H22" s="207" t="str">
        <f>Rangs!I21</f>
        <v/>
      </c>
      <c r="I22" s="207" t="str">
        <f>Rangs!J21</f>
        <v/>
      </c>
      <c r="J22" s="207" t="str">
        <f>Rangs!K21</f>
        <v/>
      </c>
      <c r="K22" s="207" t="str">
        <f>Rangs!L21</f>
        <v/>
      </c>
      <c r="L22" s="207" t="str">
        <f>Rangs!M21</f>
        <v/>
      </c>
      <c r="M22" s="185" t="s">
        <v>121</v>
      </c>
      <c r="N22" s="186">
        <f>COUNT(J6:J105)</f>
        <v>0</v>
      </c>
    </row>
    <row r="23" spans="1:19">
      <c r="A23" s="192" t="str">
        <f>Rangs!B22</f>
        <v/>
      </c>
      <c r="B23" s="192" t="str">
        <f>Rangs!C22</f>
        <v/>
      </c>
      <c r="C23" s="207" t="str">
        <f>Rangs!D22</f>
        <v/>
      </c>
      <c r="D23" s="207" t="str">
        <f>Rangs!E22</f>
        <v/>
      </c>
      <c r="E23" s="207" t="str">
        <f>Rangs!F22</f>
        <v/>
      </c>
      <c r="F23" s="207" t="str">
        <f>Rangs!G22</f>
        <v/>
      </c>
      <c r="G23" s="207" t="str">
        <f>Rangs!H22</f>
        <v/>
      </c>
      <c r="H23" s="207" t="str">
        <f>Rangs!I22</f>
        <v/>
      </c>
      <c r="I23" s="207" t="str">
        <f>Rangs!J22</f>
        <v/>
      </c>
      <c r="J23" s="207" t="str">
        <f>Rangs!K22</f>
        <v/>
      </c>
      <c r="K23" s="207" t="str">
        <f>Rangs!L22</f>
        <v/>
      </c>
      <c r="L23" s="207" t="str">
        <f>Rangs!M22</f>
        <v/>
      </c>
      <c r="M23" s="196" t="s">
        <v>123</v>
      </c>
      <c r="N23" s="197">
        <f>SUM(J6:J105)</f>
        <v>0</v>
      </c>
    </row>
    <row r="24" spans="1:19">
      <c r="A24" s="192" t="str">
        <f>Rangs!B23</f>
        <v/>
      </c>
      <c r="B24" s="192" t="str">
        <f>Rangs!C23</f>
        <v/>
      </c>
      <c r="C24" s="207" t="str">
        <f>Rangs!D23</f>
        <v/>
      </c>
      <c r="D24" s="207" t="str">
        <f>Rangs!E23</f>
        <v/>
      </c>
      <c r="E24" s="207" t="str">
        <f>Rangs!F23</f>
        <v/>
      </c>
      <c r="F24" s="207" t="str">
        <f>Rangs!G23</f>
        <v/>
      </c>
      <c r="G24" s="207" t="str">
        <f>Rangs!H23</f>
        <v/>
      </c>
      <c r="H24" s="207" t="str">
        <f>Rangs!I23</f>
        <v/>
      </c>
      <c r="I24" s="207" t="str">
        <f>Rangs!J23</f>
        <v/>
      </c>
      <c r="J24" s="207" t="str">
        <f>Rangs!K23</f>
        <v/>
      </c>
      <c r="K24" s="207" t="str">
        <f>Rangs!L23</f>
        <v/>
      </c>
      <c r="L24" s="207" t="str">
        <f>Rangs!M23</f>
        <v/>
      </c>
      <c r="M24" s="185" t="s">
        <v>122</v>
      </c>
      <c r="N24" s="186">
        <f>COUNT(K6:K105)</f>
        <v>0</v>
      </c>
    </row>
    <row r="25" spans="1:19">
      <c r="A25" s="192" t="str">
        <f>Rangs!B24</f>
        <v/>
      </c>
      <c r="B25" s="192" t="str">
        <f>Rangs!C24</f>
        <v/>
      </c>
      <c r="C25" s="207" t="str">
        <f>Rangs!D24</f>
        <v/>
      </c>
      <c r="D25" s="207" t="str">
        <f>Rangs!E24</f>
        <v/>
      </c>
      <c r="E25" s="207" t="str">
        <f>Rangs!F24</f>
        <v/>
      </c>
      <c r="F25" s="207" t="str">
        <f>Rangs!G24</f>
        <v/>
      </c>
      <c r="G25" s="207" t="str">
        <f>Rangs!H24</f>
        <v/>
      </c>
      <c r="H25" s="207" t="str">
        <f>Rangs!I24</f>
        <v/>
      </c>
      <c r="I25" s="207" t="str">
        <f>Rangs!J24</f>
        <v/>
      </c>
      <c r="J25" s="207" t="str">
        <f>Rangs!K24</f>
        <v/>
      </c>
      <c r="K25" s="207" t="str">
        <f>Rangs!L24</f>
        <v/>
      </c>
      <c r="L25" s="207" t="str">
        <f>Rangs!M24</f>
        <v/>
      </c>
      <c r="M25" s="196" t="s">
        <v>124</v>
      </c>
      <c r="N25" s="197">
        <f>SUM(K6:K105)</f>
        <v>0</v>
      </c>
      <c r="P25" s="113" t="str">
        <f>IF(COUNT(données!B7:P7)=12," ","ATTENTION,vous n'êtes pas dans la bonne feuille")</f>
        <v>ATTENTION,vous n'êtes pas dans la bonne feuille</v>
      </c>
    </row>
    <row r="26" spans="1:19">
      <c r="A26" s="192" t="str">
        <f>Rangs!B25</f>
        <v/>
      </c>
      <c r="B26" s="192" t="str">
        <f>Rangs!C25</f>
        <v/>
      </c>
      <c r="C26" s="207" t="str">
        <f>Rangs!D25</f>
        <v/>
      </c>
      <c r="D26" s="207" t="str">
        <f>Rangs!E25</f>
        <v/>
      </c>
      <c r="E26" s="207" t="str">
        <f>Rangs!F25</f>
        <v/>
      </c>
      <c r="F26" s="207" t="str">
        <f>Rangs!G25</f>
        <v/>
      </c>
      <c r="G26" s="207" t="str">
        <f>Rangs!H25</f>
        <v/>
      </c>
      <c r="H26" s="207" t="str">
        <f>Rangs!I25</f>
        <v/>
      </c>
      <c r="I26" s="207" t="str">
        <f>Rangs!J25</f>
        <v/>
      </c>
      <c r="J26" s="207" t="str">
        <f>Rangs!K25</f>
        <v/>
      </c>
      <c r="K26" s="207" t="str">
        <f>Rangs!L25</f>
        <v/>
      </c>
      <c r="L26" s="207" t="str">
        <f>Rangs!M25</f>
        <v/>
      </c>
      <c r="M26" s="185" t="s">
        <v>125</v>
      </c>
      <c r="N26" s="186">
        <f>COUNT(L6:L105)</f>
        <v>0</v>
      </c>
    </row>
    <row r="27" spans="1:19">
      <c r="A27" s="192" t="str">
        <f>Rangs!B26</f>
        <v/>
      </c>
      <c r="B27" s="192" t="str">
        <f>Rangs!C26</f>
        <v/>
      </c>
      <c r="C27" s="207" t="str">
        <f>Rangs!D26</f>
        <v/>
      </c>
      <c r="D27" s="207" t="str">
        <f>Rangs!E26</f>
        <v/>
      </c>
      <c r="E27" s="207" t="str">
        <f>Rangs!F26</f>
        <v/>
      </c>
      <c r="F27" s="207" t="str">
        <f>Rangs!G26</f>
        <v/>
      </c>
      <c r="G27" s="207" t="str">
        <f>Rangs!H26</f>
        <v/>
      </c>
      <c r="H27" s="207" t="str">
        <f>Rangs!I26</f>
        <v/>
      </c>
      <c r="I27" s="207" t="str">
        <f>Rangs!J26</f>
        <v/>
      </c>
      <c r="J27" s="207" t="str">
        <f>Rangs!K26</f>
        <v/>
      </c>
      <c r="K27" s="207" t="str">
        <f>Rangs!L26</f>
        <v/>
      </c>
      <c r="L27" s="207" t="str">
        <f>Rangs!M26</f>
        <v/>
      </c>
      <c r="M27" s="196" t="s">
        <v>126</v>
      </c>
      <c r="N27" s="197">
        <f>SUM(L6:L105)</f>
        <v>0</v>
      </c>
    </row>
    <row r="28" spans="1:19" ht="16.2" thickBot="1">
      <c r="A28" s="192" t="str">
        <f>Rangs!B27</f>
        <v/>
      </c>
      <c r="B28" s="192" t="str">
        <f>Rangs!C27</f>
        <v/>
      </c>
      <c r="C28" s="207" t="str">
        <f>Rangs!D27</f>
        <v/>
      </c>
      <c r="D28" s="207" t="str">
        <f>Rangs!E27</f>
        <v/>
      </c>
      <c r="E28" s="207" t="str">
        <f>Rangs!F27</f>
        <v/>
      </c>
      <c r="F28" s="207" t="str">
        <f>Rangs!G27</f>
        <v/>
      </c>
      <c r="G28" s="207" t="str">
        <f>Rangs!H27</f>
        <v/>
      </c>
      <c r="H28" s="207" t="str">
        <f>Rangs!I27</f>
        <v/>
      </c>
      <c r="I28" s="207" t="str">
        <f>Rangs!J27</f>
        <v/>
      </c>
      <c r="J28" s="207" t="str">
        <f>Rangs!K27</f>
        <v/>
      </c>
      <c r="K28" s="207" t="str">
        <f>Rangs!L27</f>
        <v/>
      </c>
      <c r="L28" s="207" t="str">
        <f>Rangs!M27</f>
        <v/>
      </c>
      <c r="M28" s="114"/>
      <c r="N28" s="115"/>
      <c r="O28" s="115"/>
      <c r="P28" s="115"/>
      <c r="Q28" s="115"/>
      <c r="R28" s="115"/>
      <c r="S28" s="115"/>
    </row>
    <row r="29" spans="1:19" ht="51.75" customHeight="1">
      <c r="A29" s="192" t="str">
        <f>Rangs!B28</f>
        <v/>
      </c>
      <c r="B29" s="192" t="str">
        <f>Rangs!C28</f>
        <v/>
      </c>
      <c r="C29" s="207" t="str">
        <f>Rangs!D28</f>
        <v/>
      </c>
      <c r="D29" s="207" t="str">
        <f>Rangs!E28</f>
        <v/>
      </c>
      <c r="E29" s="207" t="str">
        <f>Rangs!F28</f>
        <v/>
      </c>
      <c r="F29" s="207" t="str">
        <f>Rangs!G28</f>
        <v/>
      </c>
      <c r="G29" s="207" t="str">
        <f>Rangs!H28</f>
        <v/>
      </c>
      <c r="H29" s="207" t="str">
        <f>Rangs!I28</f>
        <v/>
      </c>
      <c r="I29" s="207" t="str">
        <f>Rangs!J28</f>
        <v/>
      </c>
      <c r="J29" s="207" t="str">
        <f>Rangs!K28</f>
        <v/>
      </c>
      <c r="K29" s="207" t="str">
        <f>Rangs!L28</f>
        <v/>
      </c>
      <c r="L29" s="215" t="str">
        <f>Rangs!M28</f>
        <v/>
      </c>
      <c r="M29" s="257" t="s">
        <v>389</v>
      </c>
      <c r="N29" s="268"/>
      <c r="O29" s="268"/>
      <c r="P29" s="268"/>
      <c r="Q29" s="268"/>
      <c r="R29" s="268"/>
      <c r="S29" s="269"/>
    </row>
    <row r="30" spans="1:19">
      <c r="A30" s="192" t="str">
        <f>Rangs!B29</f>
        <v/>
      </c>
      <c r="B30" s="192" t="str">
        <f>Rangs!C29</f>
        <v/>
      </c>
      <c r="C30" s="207" t="str">
        <f>Rangs!D29</f>
        <v/>
      </c>
      <c r="D30" s="207" t="str">
        <f>Rangs!E29</f>
        <v/>
      </c>
      <c r="E30" s="207" t="str">
        <f>Rangs!F29</f>
        <v/>
      </c>
      <c r="F30" s="207" t="str">
        <f>Rangs!G29</f>
        <v/>
      </c>
      <c r="G30" s="207" t="str">
        <f>Rangs!H29</f>
        <v/>
      </c>
      <c r="H30" s="207" t="str">
        <f>Rangs!I29</f>
        <v/>
      </c>
      <c r="I30" s="207" t="str">
        <f>Rangs!J29</f>
        <v/>
      </c>
      <c r="J30" s="207" t="str">
        <f>Rangs!K29</f>
        <v/>
      </c>
      <c r="K30" s="207" t="str">
        <f>Rangs!L29</f>
        <v/>
      </c>
      <c r="L30" s="215" t="str">
        <f>Rangs!M29</f>
        <v/>
      </c>
      <c r="M30" s="143"/>
      <c r="N30" s="122"/>
      <c r="O30" s="122"/>
      <c r="P30" s="122"/>
      <c r="Q30" s="122"/>
      <c r="R30" s="122"/>
      <c r="S30" s="144"/>
    </row>
    <row r="31" spans="1:19">
      <c r="A31" s="192" t="str">
        <f>Rangs!B30</f>
        <v/>
      </c>
      <c r="B31" s="192" t="str">
        <f>Rangs!C30</f>
        <v/>
      </c>
      <c r="C31" s="207" t="str">
        <f>Rangs!D30</f>
        <v/>
      </c>
      <c r="D31" s="207" t="str">
        <f>Rangs!E30</f>
        <v/>
      </c>
      <c r="E31" s="207" t="str">
        <f>Rangs!F30</f>
        <v/>
      </c>
      <c r="F31" s="207" t="str">
        <f>Rangs!G30</f>
        <v/>
      </c>
      <c r="G31" s="207" t="str">
        <f>Rangs!H30</f>
        <v/>
      </c>
      <c r="H31" s="207" t="str">
        <f>Rangs!I30</f>
        <v/>
      </c>
      <c r="I31" s="207" t="str">
        <f>Rangs!J30</f>
        <v/>
      </c>
      <c r="J31" s="207" t="str">
        <f>Rangs!K30</f>
        <v/>
      </c>
      <c r="K31" s="207" t="str">
        <f>Rangs!L30</f>
        <v/>
      </c>
      <c r="L31" s="215" t="str">
        <f>Rangs!M30</f>
        <v/>
      </c>
      <c r="M31" s="143"/>
      <c r="N31" s="275" t="s">
        <v>77</v>
      </c>
      <c r="O31" s="277"/>
      <c r="P31" s="277"/>
      <c r="Q31" s="277"/>
      <c r="R31" s="277"/>
      <c r="S31" s="278"/>
    </row>
    <row r="32" spans="1:19">
      <c r="A32" s="192" t="str">
        <f>Rangs!B31</f>
        <v/>
      </c>
      <c r="B32" s="192" t="str">
        <f>Rangs!C31</f>
        <v/>
      </c>
      <c r="C32" s="207" t="str">
        <f>Rangs!D31</f>
        <v/>
      </c>
      <c r="D32" s="207" t="str">
        <f>Rangs!E31</f>
        <v/>
      </c>
      <c r="E32" s="207" t="str">
        <f>Rangs!F31</f>
        <v/>
      </c>
      <c r="F32" s="207" t="str">
        <f>Rangs!G31</f>
        <v/>
      </c>
      <c r="G32" s="207" t="str">
        <f>Rangs!H31</f>
        <v/>
      </c>
      <c r="H32" s="207" t="str">
        <f>Rangs!I31</f>
        <v/>
      </c>
      <c r="I32" s="207" t="str">
        <f>Rangs!J31</f>
        <v/>
      </c>
      <c r="J32" s="207" t="str">
        <f>Rangs!K31</f>
        <v/>
      </c>
      <c r="K32" s="207" t="str">
        <f>Rangs!L31</f>
        <v/>
      </c>
      <c r="L32" s="215" t="str">
        <f>Rangs!M31</f>
        <v/>
      </c>
      <c r="M32" s="145" t="s">
        <v>78</v>
      </c>
      <c r="N32" s="116">
        <v>0.3</v>
      </c>
      <c r="O32" s="116">
        <v>0.25</v>
      </c>
      <c r="P32" s="116">
        <v>0.2</v>
      </c>
      <c r="Q32" s="116">
        <v>0.15</v>
      </c>
      <c r="R32" s="116">
        <v>0.1</v>
      </c>
      <c r="S32" s="146">
        <v>0.05</v>
      </c>
    </row>
    <row r="33" spans="1:19">
      <c r="A33" s="192" t="str">
        <f>Rangs!B32</f>
        <v/>
      </c>
      <c r="B33" s="192" t="str">
        <f>Rangs!C32</f>
        <v/>
      </c>
      <c r="C33" s="207" t="str">
        <f>Rangs!D32</f>
        <v/>
      </c>
      <c r="D33" s="207" t="str">
        <f>Rangs!E32</f>
        <v/>
      </c>
      <c r="E33" s="207" t="str">
        <f>Rangs!F32</f>
        <v/>
      </c>
      <c r="F33" s="207" t="str">
        <f>Rangs!G32</f>
        <v/>
      </c>
      <c r="G33" s="207" t="str">
        <f>Rangs!H32</f>
        <v/>
      </c>
      <c r="H33" s="207" t="str">
        <f>Rangs!I32</f>
        <v/>
      </c>
      <c r="I33" s="207" t="str">
        <f>Rangs!J32</f>
        <v/>
      </c>
      <c r="J33" s="207" t="str">
        <f>Rangs!K32</f>
        <v/>
      </c>
      <c r="K33" s="207" t="str">
        <f>Rangs!L32</f>
        <v/>
      </c>
      <c r="L33" s="215" t="str">
        <f>Rangs!M32</f>
        <v/>
      </c>
      <c r="M33" s="145" t="s">
        <v>80</v>
      </c>
      <c r="N33" s="116">
        <v>0.15</v>
      </c>
      <c r="O33" s="116">
        <v>0.125</v>
      </c>
      <c r="P33" s="116">
        <v>0.1</v>
      </c>
      <c r="Q33" s="116">
        <v>7.4999999999999997E-2</v>
      </c>
      <c r="R33" s="116">
        <v>0.05</v>
      </c>
      <c r="S33" s="146">
        <v>2.5000000000000001E-2</v>
      </c>
    </row>
    <row r="34" spans="1:19" ht="16.2" thickBot="1">
      <c r="A34" s="192" t="str">
        <f>Rangs!B33</f>
        <v/>
      </c>
      <c r="B34" s="192" t="str">
        <f>Rangs!C33</f>
        <v/>
      </c>
      <c r="C34" s="207" t="str">
        <f>Rangs!D33</f>
        <v/>
      </c>
      <c r="D34" s="207" t="str">
        <f>Rangs!E33</f>
        <v/>
      </c>
      <c r="E34" s="207" t="str">
        <f>Rangs!F33</f>
        <v/>
      </c>
      <c r="F34" s="207" t="str">
        <f>Rangs!G33</f>
        <v/>
      </c>
      <c r="G34" s="207" t="str">
        <f>Rangs!H33</f>
        <v/>
      </c>
      <c r="H34" s="207" t="str">
        <f>Rangs!I33</f>
        <v/>
      </c>
      <c r="I34" s="207" t="str">
        <f>Rangs!J33</f>
        <v/>
      </c>
      <c r="J34" s="207" t="str">
        <f>Rangs!K33</f>
        <v/>
      </c>
      <c r="K34" s="207" t="str">
        <f>Rangs!L33</f>
        <v/>
      </c>
      <c r="L34" s="215" t="str">
        <f>Rangs!M33</f>
        <v/>
      </c>
      <c r="M34" s="147" t="s">
        <v>90</v>
      </c>
      <c r="N34" s="117">
        <v>3</v>
      </c>
      <c r="O34" s="118">
        <v>4</v>
      </c>
      <c r="P34" s="118">
        <v>5</v>
      </c>
      <c r="Q34" s="118">
        <v>6</v>
      </c>
      <c r="R34" s="118">
        <v>7</v>
      </c>
      <c r="S34" s="148">
        <v>8</v>
      </c>
    </row>
    <row r="35" spans="1:19" ht="16.2" thickBot="1">
      <c r="A35" s="192" t="str">
        <f>Rangs!B34</f>
        <v/>
      </c>
      <c r="B35" s="192" t="str">
        <f>Rangs!C34</f>
        <v/>
      </c>
      <c r="C35" s="207" t="str">
        <f>Rangs!D34</f>
        <v/>
      </c>
      <c r="D35" s="207" t="str">
        <f>Rangs!E34</f>
        <v/>
      </c>
      <c r="E35" s="207" t="str">
        <f>Rangs!F34</f>
        <v/>
      </c>
      <c r="F35" s="207" t="str">
        <f>Rangs!G34</f>
        <v/>
      </c>
      <c r="G35" s="207" t="str">
        <f>Rangs!H34</f>
        <v/>
      </c>
      <c r="H35" s="207" t="str">
        <f>Rangs!I34</f>
        <v/>
      </c>
      <c r="I35" s="207" t="str">
        <f>Rangs!J34</f>
        <v/>
      </c>
      <c r="J35" s="207" t="str">
        <f>Rangs!K34</f>
        <v/>
      </c>
      <c r="K35" s="207" t="str">
        <f>Rangs!L34</f>
        <v/>
      </c>
      <c r="L35" s="215" t="str">
        <f>Rangs!M34</f>
        <v/>
      </c>
      <c r="M35" s="179" t="s">
        <v>91</v>
      </c>
      <c r="N35" s="134">
        <v>8</v>
      </c>
      <c r="O35" s="122"/>
      <c r="P35" s="122"/>
      <c r="Q35" s="122"/>
      <c r="R35" s="122"/>
      <c r="S35" s="144"/>
    </row>
    <row r="36" spans="1:19">
      <c r="A36" s="192" t="str">
        <f>Rangs!B35</f>
        <v/>
      </c>
      <c r="B36" s="192" t="str">
        <f>Rangs!C35</f>
        <v/>
      </c>
      <c r="C36" s="207" t="str">
        <f>Rangs!D35</f>
        <v/>
      </c>
      <c r="D36" s="207" t="str">
        <f>Rangs!E35</f>
        <v/>
      </c>
      <c r="E36" s="207" t="str">
        <f>Rangs!F35</f>
        <v/>
      </c>
      <c r="F36" s="207" t="str">
        <f>Rangs!G35</f>
        <v/>
      </c>
      <c r="G36" s="207" t="str">
        <f>Rangs!H35</f>
        <v/>
      </c>
      <c r="H36" s="207" t="str">
        <f>Rangs!I35</f>
        <v/>
      </c>
      <c r="I36" s="207" t="str">
        <f>Rangs!J35</f>
        <v/>
      </c>
      <c r="J36" s="207" t="str">
        <f>Rangs!K35</f>
        <v/>
      </c>
      <c r="K36" s="207" t="str">
        <f>Rangs!L35</f>
        <v/>
      </c>
      <c r="L36" s="215" t="str">
        <f>Rangs!M35</f>
        <v/>
      </c>
      <c r="M36" s="143"/>
      <c r="N36" s="122"/>
      <c r="O36" s="161" t="s">
        <v>92</v>
      </c>
      <c r="P36" s="162">
        <f>VLOOKUP(66,_TZ2,N35,FALSE)</f>
        <v>3.4540964026379539</v>
      </c>
      <c r="Q36" s="122"/>
      <c r="R36" s="122"/>
      <c r="S36" s="144"/>
    </row>
    <row r="37" spans="1:19">
      <c r="A37" s="192" t="str">
        <f>Rangs!B36</f>
        <v/>
      </c>
      <c r="B37" s="192" t="str">
        <f>Rangs!C36</f>
        <v/>
      </c>
      <c r="C37" s="207" t="str">
        <f>Rangs!D36</f>
        <v/>
      </c>
      <c r="D37" s="207" t="str">
        <f>Rangs!E36</f>
        <v/>
      </c>
      <c r="E37" s="207" t="str">
        <f>Rangs!F36</f>
        <v/>
      </c>
      <c r="F37" s="207" t="str">
        <f>Rangs!G36</f>
        <v/>
      </c>
      <c r="G37" s="207" t="str">
        <f>Rangs!H36</f>
        <v/>
      </c>
      <c r="H37" s="207" t="str">
        <f>Rangs!I36</f>
        <v/>
      </c>
      <c r="I37" s="207" t="str">
        <f>Rangs!J36</f>
        <v/>
      </c>
      <c r="J37" s="207" t="str">
        <f>Rangs!K36</f>
        <v/>
      </c>
      <c r="K37" s="207" t="str">
        <f>Rangs!L36</f>
        <v/>
      </c>
      <c r="L37" s="215" t="str">
        <f>Rangs!M36</f>
        <v/>
      </c>
      <c r="M37" s="247" t="s">
        <v>93</v>
      </c>
      <c r="N37" s="248"/>
      <c r="O37" s="249" t="s">
        <v>94</v>
      </c>
      <c r="P37" s="264"/>
      <c r="Q37" s="135"/>
      <c r="R37" s="136"/>
      <c r="S37" s="151"/>
    </row>
    <row r="38" spans="1:19">
      <c r="A38" s="192" t="str">
        <f>Rangs!B37</f>
        <v/>
      </c>
      <c r="B38" s="192" t="str">
        <f>Rangs!C37</f>
        <v/>
      </c>
      <c r="C38" s="207" t="str">
        <f>Rangs!D37</f>
        <v/>
      </c>
      <c r="D38" s="207" t="str">
        <f>Rangs!E37</f>
        <v/>
      </c>
      <c r="E38" s="207" t="str">
        <f>Rangs!F37</f>
        <v/>
      </c>
      <c r="F38" s="207" t="str">
        <f>Rangs!G37</f>
        <v/>
      </c>
      <c r="G38" s="207" t="str">
        <f>Rangs!H37</f>
        <v/>
      </c>
      <c r="H38" s="207" t="str">
        <f>Rangs!I37</f>
        <v/>
      </c>
      <c r="I38" s="207" t="str">
        <f>Rangs!J37</f>
        <v/>
      </c>
      <c r="J38" s="207" t="str">
        <f>Rangs!K37</f>
        <v/>
      </c>
      <c r="K38" s="207" t="str">
        <f>Rangs!L37</f>
        <v/>
      </c>
      <c r="L38" s="215" t="str">
        <f>Rangs!M37</f>
        <v/>
      </c>
      <c r="M38" s="203" t="s">
        <v>161</v>
      </c>
      <c r="N38" s="137">
        <f>ABS(N5-N7)</f>
        <v>0</v>
      </c>
      <c r="O38" s="202" t="s">
        <v>95</v>
      </c>
      <c r="P38" s="137">
        <f>$P$36*SQRT((($N$3*12*(12+1))/(6)))</f>
        <v>0</v>
      </c>
      <c r="Q38" s="140" t="s">
        <v>96</v>
      </c>
      <c r="R38" s="141"/>
      <c r="S38" s="153"/>
    </row>
    <row r="39" spans="1:19">
      <c r="A39" s="192" t="str">
        <f>Rangs!B38</f>
        <v/>
      </c>
      <c r="B39" s="192" t="str">
        <f>Rangs!C38</f>
        <v/>
      </c>
      <c r="C39" s="207" t="str">
        <f>Rangs!D38</f>
        <v/>
      </c>
      <c r="D39" s="207" t="str">
        <f>Rangs!E38</f>
        <v/>
      </c>
      <c r="E39" s="207" t="str">
        <f>Rangs!F38</f>
        <v/>
      </c>
      <c r="F39" s="207" t="str">
        <f>Rangs!G38</f>
        <v/>
      </c>
      <c r="G39" s="207" t="str">
        <f>Rangs!H38</f>
        <v/>
      </c>
      <c r="H39" s="207" t="str">
        <f>Rangs!I38</f>
        <v/>
      </c>
      <c r="I39" s="207" t="str">
        <f>Rangs!J38</f>
        <v/>
      </c>
      <c r="J39" s="207" t="str">
        <f>Rangs!K38</f>
        <v/>
      </c>
      <c r="K39" s="207" t="str">
        <f>Rangs!L38</f>
        <v/>
      </c>
      <c r="L39" s="215" t="str">
        <f>Rangs!M38</f>
        <v/>
      </c>
      <c r="M39" s="203" t="s">
        <v>162</v>
      </c>
      <c r="N39" s="137">
        <f>ABS(N5-N9)</f>
        <v>0</v>
      </c>
      <c r="O39" s="202" t="s">
        <v>95</v>
      </c>
      <c r="P39" s="137">
        <f t="shared" ref="P39:P103" si="0">$P$36*SQRT((($N$3*12*(12+1))/(6)))</f>
        <v>0</v>
      </c>
      <c r="Q39" s="140" t="s">
        <v>135</v>
      </c>
      <c r="R39" s="141"/>
      <c r="S39" s="153"/>
    </row>
    <row r="40" spans="1:19">
      <c r="A40" s="192" t="str">
        <f>Rangs!B39</f>
        <v/>
      </c>
      <c r="B40" s="192" t="str">
        <f>Rangs!C39</f>
        <v/>
      </c>
      <c r="C40" s="207" t="str">
        <f>Rangs!D39</f>
        <v/>
      </c>
      <c r="D40" s="207" t="str">
        <f>Rangs!E39</f>
        <v/>
      </c>
      <c r="E40" s="207" t="str">
        <f>Rangs!F39</f>
        <v/>
      </c>
      <c r="F40" s="207" t="str">
        <f>Rangs!G39</f>
        <v/>
      </c>
      <c r="G40" s="207" t="str">
        <f>Rangs!H39</f>
        <v/>
      </c>
      <c r="H40" s="207" t="str">
        <f>Rangs!I39</f>
        <v/>
      </c>
      <c r="I40" s="207" t="str">
        <f>Rangs!J39</f>
        <v/>
      </c>
      <c r="J40" s="207" t="str">
        <f>Rangs!K39</f>
        <v/>
      </c>
      <c r="K40" s="207" t="str">
        <f>Rangs!L39</f>
        <v/>
      </c>
      <c r="L40" s="215" t="str">
        <f>Rangs!M39</f>
        <v/>
      </c>
      <c r="M40" s="203" t="s">
        <v>166</v>
      </c>
      <c r="N40" s="137">
        <f>ABS(N5-N11)</f>
        <v>0</v>
      </c>
      <c r="O40" s="202" t="s">
        <v>95</v>
      </c>
      <c r="P40" s="137">
        <f t="shared" si="0"/>
        <v>0</v>
      </c>
      <c r="Q40" s="140" t="s">
        <v>103</v>
      </c>
      <c r="R40" s="141"/>
      <c r="S40" s="153"/>
    </row>
    <row r="41" spans="1:19">
      <c r="A41" s="192" t="str">
        <f>Rangs!B40</f>
        <v/>
      </c>
      <c r="B41" s="192" t="str">
        <f>Rangs!C40</f>
        <v/>
      </c>
      <c r="C41" s="207" t="str">
        <f>Rangs!D40</f>
        <v/>
      </c>
      <c r="D41" s="207" t="str">
        <f>Rangs!E40</f>
        <v/>
      </c>
      <c r="E41" s="207" t="str">
        <f>Rangs!F40</f>
        <v/>
      </c>
      <c r="F41" s="207" t="str">
        <f>Rangs!G40</f>
        <v/>
      </c>
      <c r="G41" s="207" t="str">
        <f>Rangs!H40</f>
        <v/>
      </c>
      <c r="H41" s="207" t="str">
        <f>Rangs!I40</f>
        <v/>
      </c>
      <c r="I41" s="207" t="str">
        <f>Rangs!J40</f>
        <v/>
      </c>
      <c r="J41" s="207" t="str">
        <f>Rangs!K40</f>
        <v/>
      </c>
      <c r="K41" s="207" t="str">
        <f>Rangs!L40</f>
        <v/>
      </c>
      <c r="L41" s="215" t="str">
        <f>Rangs!M40</f>
        <v/>
      </c>
      <c r="M41" s="203" t="s">
        <v>170</v>
      </c>
      <c r="N41" s="137">
        <f>ABS(N5-N13)</f>
        <v>0</v>
      </c>
      <c r="O41" s="202" t="s">
        <v>95</v>
      </c>
      <c r="P41" s="137">
        <f t="shared" si="0"/>
        <v>0</v>
      </c>
      <c r="Q41" s="140"/>
      <c r="R41" s="141"/>
      <c r="S41" s="153"/>
    </row>
    <row r="42" spans="1:19">
      <c r="A42" s="192" t="str">
        <f>Rangs!B41</f>
        <v/>
      </c>
      <c r="B42" s="192" t="str">
        <f>Rangs!C41</f>
        <v/>
      </c>
      <c r="C42" s="207" t="str">
        <f>Rangs!D41</f>
        <v/>
      </c>
      <c r="D42" s="207" t="str">
        <f>Rangs!E41</f>
        <v/>
      </c>
      <c r="E42" s="207" t="str">
        <f>Rangs!F41</f>
        <v/>
      </c>
      <c r="F42" s="207" t="str">
        <f>Rangs!G41</f>
        <v/>
      </c>
      <c r="G42" s="207" t="str">
        <f>Rangs!H41</f>
        <v/>
      </c>
      <c r="H42" s="207" t="str">
        <f>Rangs!I41</f>
        <v/>
      </c>
      <c r="I42" s="207" t="str">
        <f>Rangs!J41</f>
        <v/>
      </c>
      <c r="J42" s="207" t="str">
        <f>Rangs!K41</f>
        <v/>
      </c>
      <c r="K42" s="207" t="str">
        <f>Rangs!L41</f>
        <v/>
      </c>
      <c r="L42" s="215" t="str">
        <f>Rangs!M41</f>
        <v/>
      </c>
      <c r="M42" s="203" t="s">
        <v>175</v>
      </c>
      <c r="N42" s="137">
        <f>ABS(N5-N15)</f>
        <v>0</v>
      </c>
      <c r="O42" s="202" t="s">
        <v>95</v>
      </c>
      <c r="P42" s="137">
        <f t="shared" si="0"/>
        <v>0</v>
      </c>
      <c r="Q42" s="140"/>
      <c r="R42" s="141"/>
      <c r="S42" s="153"/>
    </row>
    <row r="43" spans="1:19">
      <c r="A43" s="192" t="str">
        <f>Rangs!B42</f>
        <v/>
      </c>
      <c r="B43" s="192" t="str">
        <f>Rangs!C42</f>
        <v/>
      </c>
      <c r="C43" s="207" t="str">
        <f>Rangs!D42</f>
        <v/>
      </c>
      <c r="D43" s="207" t="str">
        <f>Rangs!E42</f>
        <v/>
      </c>
      <c r="E43" s="207" t="str">
        <f>Rangs!F42</f>
        <v/>
      </c>
      <c r="F43" s="207" t="str">
        <f>Rangs!G42</f>
        <v/>
      </c>
      <c r="G43" s="207" t="str">
        <f>Rangs!H42</f>
        <v/>
      </c>
      <c r="H43" s="207" t="str">
        <f>Rangs!I42</f>
        <v/>
      </c>
      <c r="I43" s="207" t="str">
        <f>Rangs!J42</f>
        <v/>
      </c>
      <c r="J43" s="207" t="str">
        <f>Rangs!K42</f>
        <v/>
      </c>
      <c r="K43" s="207" t="str">
        <f>Rangs!L42</f>
        <v/>
      </c>
      <c r="L43" s="215" t="str">
        <f>Rangs!M42</f>
        <v/>
      </c>
      <c r="M43" s="203" t="s">
        <v>181</v>
      </c>
      <c r="N43" s="137">
        <f>ABS(N5-N17)</f>
        <v>0</v>
      </c>
      <c r="O43" s="202" t="s">
        <v>95</v>
      </c>
      <c r="P43" s="137">
        <f t="shared" si="0"/>
        <v>0</v>
      </c>
      <c r="Q43" s="140"/>
      <c r="R43" s="141"/>
      <c r="S43" s="153"/>
    </row>
    <row r="44" spans="1:19">
      <c r="A44" s="192" t="str">
        <f>Rangs!B43</f>
        <v/>
      </c>
      <c r="B44" s="192" t="str">
        <f>Rangs!C43</f>
        <v/>
      </c>
      <c r="C44" s="207" t="str">
        <f>Rangs!D43</f>
        <v/>
      </c>
      <c r="D44" s="207" t="str">
        <f>Rangs!E43</f>
        <v/>
      </c>
      <c r="E44" s="207" t="str">
        <f>Rangs!F43</f>
        <v/>
      </c>
      <c r="F44" s="207" t="str">
        <f>Rangs!G43</f>
        <v/>
      </c>
      <c r="G44" s="207" t="str">
        <f>Rangs!H43</f>
        <v/>
      </c>
      <c r="H44" s="207" t="str">
        <f>Rangs!I43</f>
        <v/>
      </c>
      <c r="I44" s="207" t="str">
        <f>Rangs!J43</f>
        <v/>
      </c>
      <c r="J44" s="207" t="str">
        <f>Rangs!K43</f>
        <v/>
      </c>
      <c r="K44" s="207" t="str">
        <f>Rangs!L43</f>
        <v/>
      </c>
      <c r="L44" s="215" t="str">
        <f>Rangs!M43</f>
        <v/>
      </c>
      <c r="M44" s="203" t="s">
        <v>188</v>
      </c>
      <c r="N44" s="137">
        <f>ABS(N5-N19)</f>
        <v>0</v>
      </c>
      <c r="O44" s="202" t="s">
        <v>95</v>
      </c>
      <c r="P44" s="137">
        <f t="shared" si="0"/>
        <v>0</v>
      </c>
      <c r="Q44" s="140"/>
      <c r="R44" s="141"/>
      <c r="S44" s="153"/>
    </row>
    <row r="45" spans="1:19">
      <c r="A45" s="192" t="str">
        <f>Rangs!B44</f>
        <v/>
      </c>
      <c r="B45" s="192" t="str">
        <f>Rangs!C44</f>
        <v/>
      </c>
      <c r="C45" s="207" t="str">
        <f>Rangs!D44</f>
        <v/>
      </c>
      <c r="D45" s="207" t="str">
        <f>Rangs!E44</f>
        <v/>
      </c>
      <c r="E45" s="207" t="str">
        <f>Rangs!F44</f>
        <v/>
      </c>
      <c r="F45" s="207" t="str">
        <f>Rangs!G44</f>
        <v/>
      </c>
      <c r="G45" s="207" t="str">
        <f>Rangs!H44</f>
        <v/>
      </c>
      <c r="H45" s="207" t="str">
        <f>Rangs!I44</f>
        <v/>
      </c>
      <c r="I45" s="207" t="str">
        <f>Rangs!J44</f>
        <v/>
      </c>
      <c r="J45" s="207" t="str">
        <f>Rangs!K44</f>
        <v/>
      </c>
      <c r="K45" s="207" t="str">
        <f>Rangs!L44</f>
        <v/>
      </c>
      <c r="L45" s="215" t="str">
        <f>Rangs!M44</f>
        <v/>
      </c>
      <c r="M45" s="203" t="s">
        <v>196</v>
      </c>
      <c r="N45" s="137">
        <f>ABS(N5-N21)</f>
        <v>0</v>
      </c>
      <c r="O45" s="202" t="s">
        <v>95</v>
      </c>
      <c r="P45" s="137">
        <f t="shared" si="0"/>
        <v>0</v>
      </c>
      <c r="Q45" s="140"/>
      <c r="R45" s="141"/>
      <c r="S45" s="153"/>
    </row>
    <row r="46" spans="1:19">
      <c r="A46" s="192" t="str">
        <f>Rangs!B45</f>
        <v/>
      </c>
      <c r="B46" s="192" t="str">
        <f>Rangs!C45</f>
        <v/>
      </c>
      <c r="C46" s="207" t="str">
        <f>Rangs!D45</f>
        <v/>
      </c>
      <c r="D46" s="207" t="str">
        <f>Rangs!E45</f>
        <v/>
      </c>
      <c r="E46" s="207" t="str">
        <f>Rangs!F45</f>
        <v/>
      </c>
      <c r="F46" s="207" t="str">
        <f>Rangs!G45</f>
        <v/>
      </c>
      <c r="G46" s="207" t="str">
        <f>Rangs!H45</f>
        <v/>
      </c>
      <c r="H46" s="207" t="str">
        <f>Rangs!I45</f>
        <v/>
      </c>
      <c r="I46" s="207" t="str">
        <f>Rangs!J45</f>
        <v/>
      </c>
      <c r="J46" s="207" t="str">
        <f>Rangs!K45</f>
        <v/>
      </c>
      <c r="K46" s="207" t="str">
        <f>Rangs!L45</f>
        <v/>
      </c>
      <c r="L46" s="215" t="str">
        <f>Rangs!M45</f>
        <v/>
      </c>
      <c r="M46" s="203" t="s">
        <v>205</v>
      </c>
      <c r="N46" s="137">
        <f>ABS(N5-N23)</f>
        <v>0</v>
      </c>
      <c r="O46" s="202" t="s">
        <v>95</v>
      </c>
      <c r="P46" s="137">
        <f t="shared" si="0"/>
        <v>0</v>
      </c>
      <c r="Q46" s="140"/>
      <c r="R46" s="141"/>
      <c r="S46" s="153"/>
    </row>
    <row r="47" spans="1:19">
      <c r="A47" s="192" t="str">
        <f>Rangs!B46</f>
        <v/>
      </c>
      <c r="B47" s="192" t="str">
        <f>Rangs!C46</f>
        <v/>
      </c>
      <c r="C47" s="207" t="str">
        <f>Rangs!D46</f>
        <v/>
      </c>
      <c r="D47" s="207" t="str">
        <f>Rangs!E46</f>
        <v/>
      </c>
      <c r="E47" s="207" t="str">
        <f>Rangs!F46</f>
        <v/>
      </c>
      <c r="F47" s="207" t="str">
        <f>Rangs!G46</f>
        <v/>
      </c>
      <c r="G47" s="207" t="str">
        <f>Rangs!H46</f>
        <v/>
      </c>
      <c r="H47" s="207" t="str">
        <f>Rangs!I46</f>
        <v/>
      </c>
      <c r="I47" s="207" t="str">
        <f>Rangs!J46</f>
        <v/>
      </c>
      <c r="J47" s="207" t="str">
        <f>Rangs!K46</f>
        <v/>
      </c>
      <c r="K47" s="207" t="str">
        <f>Rangs!L46</f>
        <v/>
      </c>
      <c r="L47" s="215" t="str">
        <f>Rangs!M46</f>
        <v/>
      </c>
      <c r="M47" s="203" t="s">
        <v>215</v>
      </c>
      <c r="N47" s="137">
        <f>ABS(N5-N25)</f>
        <v>0</v>
      </c>
      <c r="O47" s="202" t="s">
        <v>95</v>
      </c>
      <c r="P47" s="137">
        <f t="shared" si="0"/>
        <v>0</v>
      </c>
      <c r="Q47" s="140"/>
      <c r="R47" s="141"/>
      <c r="S47" s="153"/>
    </row>
    <row r="48" spans="1:19">
      <c r="A48" s="192" t="str">
        <f>Rangs!B47</f>
        <v/>
      </c>
      <c r="B48" s="192" t="str">
        <f>Rangs!C47</f>
        <v/>
      </c>
      <c r="C48" s="207" t="str">
        <f>Rangs!D47</f>
        <v/>
      </c>
      <c r="D48" s="207" t="str">
        <f>Rangs!E47</f>
        <v/>
      </c>
      <c r="E48" s="207" t="str">
        <f>Rangs!F47</f>
        <v/>
      </c>
      <c r="F48" s="207" t="str">
        <f>Rangs!G47</f>
        <v/>
      </c>
      <c r="G48" s="207" t="str">
        <f>Rangs!H47</f>
        <v/>
      </c>
      <c r="H48" s="207" t="str">
        <f>Rangs!I47</f>
        <v/>
      </c>
      <c r="I48" s="207" t="str">
        <f>Rangs!J47</f>
        <v/>
      </c>
      <c r="J48" s="207" t="str">
        <f>Rangs!K47</f>
        <v/>
      </c>
      <c r="K48" s="207" t="str">
        <f>Rangs!L47</f>
        <v/>
      </c>
      <c r="L48" s="215" t="str">
        <f>Rangs!M47</f>
        <v/>
      </c>
      <c r="M48" s="203" t="s">
        <v>226</v>
      </c>
      <c r="N48" s="137">
        <f>ABS(N5-N27)</f>
        <v>0</v>
      </c>
      <c r="O48" s="202" t="s">
        <v>95</v>
      </c>
      <c r="P48" s="137">
        <f t="shared" si="0"/>
        <v>0</v>
      </c>
      <c r="Q48" s="140"/>
      <c r="R48" s="141"/>
      <c r="S48" s="153"/>
    </row>
    <row r="49" spans="1:19">
      <c r="A49" s="192" t="str">
        <f>Rangs!B48</f>
        <v/>
      </c>
      <c r="B49" s="192" t="str">
        <f>Rangs!C48</f>
        <v/>
      </c>
      <c r="C49" s="207" t="str">
        <f>Rangs!D48</f>
        <v/>
      </c>
      <c r="D49" s="207" t="str">
        <f>Rangs!E48</f>
        <v/>
      </c>
      <c r="E49" s="207" t="str">
        <f>Rangs!F48</f>
        <v/>
      </c>
      <c r="F49" s="207" t="str">
        <f>Rangs!G48</f>
        <v/>
      </c>
      <c r="G49" s="207" t="str">
        <f>Rangs!H48</f>
        <v/>
      </c>
      <c r="H49" s="207" t="str">
        <f>Rangs!I48</f>
        <v/>
      </c>
      <c r="I49" s="207" t="str">
        <f>Rangs!J48</f>
        <v/>
      </c>
      <c r="J49" s="207" t="str">
        <f>Rangs!K48</f>
        <v/>
      </c>
      <c r="K49" s="207" t="str">
        <f>Rangs!L48</f>
        <v/>
      </c>
      <c r="L49" s="215" t="str">
        <f>Rangs!M48</f>
        <v/>
      </c>
      <c r="M49" s="203" t="s">
        <v>163</v>
      </c>
      <c r="N49" s="137">
        <f>ABS(N7-N9)</f>
        <v>0</v>
      </c>
      <c r="O49" s="202" t="s">
        <v>95</v>
      </c>
      <c r="P49" s="137">
        <f t="shared" si="0"/>
        <v>0</v>
      </c>
      <c r="Q49" s="177"/>
      <c r="R49" s="141"/>
      <c r="S49" s="153"/>
    </row>
    <row r="50" spans="1:19">
      <c r="A50" s="192" t="str">
        <f>Rangs!B49</f>
        <v/>
      </c>
      <c r="B50" s="192" t="str">
        <f>Rangs!C49</f>
        <v/>
      </c>
      <c r="C50" s="207" t="str">
        <f>Rangs!D49</f>
        <v/>
      </c>
      <c r="D50" s="207" t="str">
        <f>Rangs!E49</f>
        <v/>
      </c>
      <c r="E50" s="207" t="str">
        <f>Rangs!F49</f>
        <v/>
      </c>
      <c r="F50" s="207" t="str">
        <f>Rangs!G49</f>
        <v/>
      </c>
      <c r="G50" s="207" t="str">
        <f>Rangs!H49</f>
        <v/>
      </c>
      <c r="H50" s="207" t="str">
        <f>Rangs!I49</f>
        <v/>
      </c>
      <c r="I50" s="207" t="str">
        <f>Rangs!J49</f>
        <v/>
      </c>
      <c r="J50" s="207" t="str">
        <f>Rangs!K49</f>
        <v/>
      </c>
      <c r="K50" s="207" t="str">
        <f>Rangs!L49</f>
        <v/>
      </c>
      <c r="L50" s="215" t="str">
        <f>Rangs!M49</f>
        <v/>
      </c>
      <c r="M50" s="203" t="s">
        <v>167</v>
      </c>
      <c r="N50" s="137">
        <f>ABS(N7-N11)</f>
        <v>0</v>
      </c>
      <c r="O50" s="202" t="s">
        <v>95</v>
      </c>
      <c r="P50" s="137">
        <f t="shared" si="0"/>
        <v>0</v>
      </c>
      <c r="Q50" s="177"/>
      <c r="R50" s="141"/>
      <c r="S50" s="153"/>
    </row>
    <row r="51" spans="1:19">
      <c r="A51" s="192" t="str">
        <f>Rangs!B50</f>
        <v/>
      </c>
      <c r="B51" s="192" t="str">
        <f>Rangs!C50</f>
        <v/>
      </c>
      <c r="C51" s="207" t="str">
        <f>Rangs!D50</f>
        <v/>
      </c>
      <c r="D51" s="207" t="str">
        <f>Rangs!E50</f>
        <v/>
      </c>
      <c r="E51" s="207" t="str">
        <f>Rangs!F50</f>
        <v/>
      </c>
      <c r="F51" s="207" t="str">
        <f>Rangs!G50</f>
        <v/>
      </c>
      <c r="G51" s="207" t="str">
        <f>Rangs!H50</f>
        <v/>
      </c>
      <c r="H51" s="207" t="str">
        <f>Rangs!I50</f>
        <v/>
      </c>
      <c r="I51" s="207" t="str">
        <f>Rangs!J50</f>
        <v/>
      </c>
      <c r="J51" s="207" t="str">
        <f>Rangs!K50</f>
        <v/>
      </c>
      <c r="K51" s="207" t="str">
        <f>Rangs!L50</f>
        <v/>
      </c>
      <c r="L51" s="215" t="str">
        <f>Rangs!M50</f>
        <v/>
      </c>
      <c r="M51" s="203" t="s">
        <v>171</v>
      </c>
      <c r="N51" s="137">
        <f>ABS(N7-N13)</f>
        <v>0</v>
      </c>
      <c r="O51" s="202" t="s">
        <v>95</v>
      </c>
      <c r="P51" s="137">
        <f t="shared" si="0"/>
        <v>0</v>
      </c>
      <c r="Q51" s="177"/>
      <c r="R51" s="141"/>
      <c r="S51" s="153"/>
    </row>
    <row r="52" spans="1:19">
      <c r="A52" s="192" t="str">
        <f>Rangs!B51</f>
        <v/>
      </c>
      <c r="B52" s="192" t="str">
        <f>Rangs!C51</f>
        <v/>
      </c>
      <c r="C52" s="207" t="str">
        <f>Rangs!D51</f>
        <v/>
      </c>
      <c r="D52" s="207" t="str">
        <f>Rangs!E51</f>
        <v/>
      </c>
      <c r="E52" s="207" t="str">
        <f>Rangs!F51</f>
        <v/>
      </c>
      <c r="F52" s="207" t="str">
        <f>Rangs!G51</f>
        <v/>
      </c>
      <c r="G52" s="207" t="str">
        <f>Rangs!H51</f>
        <v/>
      </c>
      <c r="H52" s="207" t="str">
        <f>Rangs!I51</f>
        <v/>
      </c>
      <c r="I52" s="207" t="str">
        <f>Rangs!J51</f>
        <v/>
      </c>
      <c r="J52" s="207" t="str">
        <f>Rangs!K51</f>
        <v/>
      </c>
      <c r="K52" s="207" t="str">
        <f>Rangs!L51</f>
        <v/>
      </c>
      <c r="L52" s="215" t="str">
        <f>Rangs!M51</f>
        <v/>
      </c>
      <c r="M52" s="203" t="s">
        <v>176</v>
      </c>
      <c r="N52" s="137">
        <f>ABS(N7-N15)</f>
        <v>0</v>
      </c>
      <c r="O52" s="202" t="s">
        <v>95</v>
      </c>
      <c r="P52" s="137">
        <f t="shared" si="0"/>
        <v>0</v>
      </c>
      <c r="Q52" s="177"/>
      <c r="R52" s="141"/>
      <c r="S52" s="153"/>
    </row>
    <row r="53" spans="1:19">
      <c r="A53" s="192" t="str">
        <f>Rangs!B52</f>
        <v/>
      </c>
      <c r="B53" s="192" t="str">
        <f>Rangs!C52</f>
        <v/>
      </c>
      <c r="C53" s="207" t="str">
        <f>Rangs!D52</f>
        <v/>
      </c>
      <c r="D53" s="207" t="str">
        <f>Rangs!E52</f>
        <v/>
      </c>
      <c r="E53" s="207" t="str">
        <f>Rangs!F52</f>
        <v/>
      </c>
      <c r="F53" s="207" t="str">
        <f>Rangs!G52</f>
        <v/>
      </c>
      <c r="G53" s="207" t="str">
        <f>Rangs!H52</f>
        <v/>
      </c>
      <c r="H53" s="207" t="str">
        <f>Rangs!I52</f>
        <v/>
      </c>
      <c r="I53" s="207" t="str">
        <f>Rangs!J52</f>
        <v/>
      </c>
      <c r="J53" s="207" t="str">
        <f>Rangs!K52</f>
        <v/>
      </c>
      <c r="K53" s="207" t="str">
        <f>Rangs!L52</f>
        <v/>
      </c>
      <c r="L53" s="215" t="str">
        <f>Rangs!M52</f>
        <v/>
      </c>
      <c r="M53" s="203" t="s">
        <v>182</v>
      </c>
      <c r="N53" s="137">
        <f>ABS(N7-N17)</f>
        <v>0</v>
      </c>
      <c r="O53" s="202" t="s">
        <v>95</v>
      </c>
      <c r="P53" s="137">
        <f t="shared" si="0"/>
        <v>0</v>
      </c>
      <c r="Q53" s="177"/>
      <c r="R53" s="141"/>
      <c r="S53" s="153"/>
    </row>
    <row r="54" spans="1:19">
      <c r="A54" s="192" t="str">
        <f>Rangs!B53</f>
        <v/>
      </c>
      <c r="B54" s="192" t="str">
        <f>Rangs!C53</f>
        <v/>
      </c>
      <c r="C54" s="207" t="str">
        <f>Rangs!D53</f>
        <v/>
      </c>
      <c r="D54" s="207" t="str">
        <f>Rangs!E53</f>
        <v/>
      </c>
      <c r="E54" s="207" t="str">
        <f>Rangs!F53</f>
        <v/>
      </c>
      <c r="F54" s="207" t="str">
        <f>Rangs!G53</f>
        <v/>
      </c>
      <c r="G54" s="207" t="str">
        <f>Rangs!H53</f>
        <v/>
      </c>
      <c r="H54" s="207" t="str">
        <f>Rangs!I53</f>
        <v/>
      </c>
      <c r="I54" s="207" t="str">
        <f>Rangs!J53</f>
        <v/>
      </c>
      <c r="J54" s="207" t="str">
        <f>Rangs!K53</f>
        <v/>
      </c>
      <c r="K54" s="207" t="str">
        <f>Rangs!L53</f>
        <v/>
      </c>
      <c r="L54" s="215" t="str">
        <f>Rangs!M53</f>
        <v/>
      </c>
      <c r="M54" s="203" t="s">
        <v>189</v>
      </c>
      <c r="N54" s="137">
        <f>ABS(N7-N19)</f>
        <v>0</v>
      </c>
      <c r="O54" s="202" t="s">
        <v>95</v>
      </c>
      <c r="P54" s="137">
        <f t="shared" si="0"/>
        <v>0</v>
      </c>
      <c r="Q54" s="177"/>
      <c r="R54" s="141"/>
      <c r="S54" s="153"/>
    </row>
    <row r="55" spans="1:19">
      <c r="A55" s="192" t="str">
        <f>Rangs!B54</f>
        <v/>
      </c>
      <c r="B55" s="192" t="str">
        <f>Rangs!C54</f>
        <v/>
      </c>
      <c r="C55" s="207" t="str">
        <f>Rangs!D54</f>
        <v/>
      </c>
      <c r="D55" s="207" t="str">
        <f>Rangs!E54</f>
        <v/>
      </c>
      <c r="E55" s="207" t="str">
        <f>Rangs!F54</f>
        <v/>
      </c>
      <c r="F55" s="207" t="str">
        <f>Rangs!G54</f>
        <v/>
      </c>
      <c r="G55" s="207" t="str">
        <f>Rangs!H54</f>
        <v/>
      </c>
      <c r="H55" s="207" t="str">
        <f>Rangs!I54</f>
        <v/>
      </c>
      <c r="I55" s="207" t="str">
        <f>Rangs!J54</f>
        <v/>
      </c>
      <c r="J55" s="207" t="str">
        <f>Rangs!K54</f>
        <v/>
      </c>
      <c r="K55" s="207" t="str">
        <f>Rangs!L54</f>
        <v/>
      </c>
      <c r="L55" s="215" t="str">
        <f>Rangs!M54</f>
        <v/>
      </c>
      <c r="M55" s="203" t="s">
        <v>197</v>
      </c>
      <c r="N55" s="137">
        <f>ABS(N7-N21)</f>
        <v>0</v>
      </c>
      <c r="O55" s="202" t="s">
        <v>95</v>
      </c>
      <c r="P55" s="137">
        <f t="shared" si="0"/>
        <v>0</v>
      </c>
      <c r="Q55" s="177"/>
      <c r="R55" s="141"/>
      <c r="S55" s="153"/>
    </row>
    <row r="56" spans="1:19">
      <c r="A56" s="192" t="str">
        <f>Rangs!B55</f>
        <v/>
      </c>
      <c r="B56" s="192" t="str">
        <f>Rangs!C55</f>
        <v/>
      </c>
      <c r="C56" s="207" t="str">
        <f>Rangs!D55</f>
        <v/>
      </c>
      <c r="D56" s="207" t="str">
        <f>Rangs!E55</f>
        <v/>
      </c>
      <c r="E56" s="207" t="str">
        <f>Rangs!F55</f>
        <v/>
      </c>
      <c r="F56" s="207" t="str">
        <f>Rangs!G55</f>
        <v/>
      </c>
      <c r="G56" s="207" t="str">
        <f>Rangs!H55</f>
        <v/>
      </c>
      <c r="H56" s="207" t="str">
        <f>Rangs!I55</f>
        <v/>
      </c>
      <c r="I56" s="207" t="str">
        <f>Rangs!J55</f>
        <v/>
      </c>
      <c r="J56" s="207" t="str">
        <f>Rangs!K55</f>
        <v/>
      </c>
      <c r="K56" s="207" t="str">
        <f>Rangs!L55</f>
        <v/>
      </c>
      <c r="L56" s="215" t="str">
        <f>Rangs!M55</f>
        <v/>
      </c>
      <c r="M56" s="203" t="s">
        <v>206</v>
      </c>
      <c r="N56" s="137">
        <f>ABS(N7-N23)</f>
        <v>0</v>
      </c>
      <c r="O56" s="202" t="s">
        <v>95</v>
      </c>
      <c r="P56" s="137">
        <f t="shared" si="0"/>
        <v>0</v>
      </c>
      <c r="Q56" s="177"/>
      <c r="R56" s="141"/>
      <c r="S56" s="153"/>
    </row>
    <row r="57" spans="1:19">
      <c r="A57" s="192" t="str">
        <f>Rangs!B56</f>
        <v/>
      </c>
      <c r="B57" s="192" t="str">
        <f>Rangs!C56</f>
        <v/>
      </c>
      <c r="C57" s="207" t="str">
        <f>Rangs!D56</f>
        <v/>
      </c>
      <c r="D57" s="207" t="str">
        <f>Rangs!E56</f>
        <v/>
      </c>
      <c r="E57" s="207" t="str">
        <f>Rangs!F56</f>
        <v/>
      </c>
      <c r="F57" s="207" t="str">
        <f>Rangs!G56</f>
        <v/>
      </c>
      <c r="G57" s="207" t="str">
        <f>Rangs!H56</f>
        <v/>
      </c>
      <c r="H57" s="207" t="str">
        <f>Rangs!I56</f>
        <v/>
      </c>
      <c r="I57" s="207" t="str">
        <f>Rangs!J56</f>
        <v/>
      </c>
      <c r="J57" s="207" t="str">
        <f>Rangs!K56</f>
        <v/>
      </c>
      <c r="K57" s="207" t="str">
        <f>Rangs!L56</f>
        <v/>
      </c>
      <c r="L57" s="215" t="str">
        <f>Rangs!M56</f>
        <v/>
      </c>
      <c r="M57" s="203" t="s">
        <v>216</v>
      </c>
      <c r="N57" s="137">
        <f>ABS(N7-N25)</f>
        <v>0</v>
      </c>
      <c r="O57" s="202" t="s">
        <v>95</v>
      </c>
      <c r="P57" s="137">
        <f t="shared" si="0"/>
        <v>0</v>
      </c>
      <c r="Q57" s="177"/>
      <c r="R57" s="141"/>
      <c r="S57" s="153"/>
    </row>
    <row r="58" spans="1:19">
      <c r="A58" s="192" t="str">
        <f>Rangs!B57</f>
        <v/>
      </c>
      <c r="B58" s="192" t="str">
        <f>Rangs!C57</f>
        <v/>
      </c>
      <c r="C58" s="207" t="str">
        <f>Rangs!D57</f>
        <v/>
      </c>
      <c r="D58" s="207" t="str">
        <f>Rangs!E57</f>
        <v/>
      </c>
      <c r="E58" s="207" t="str">
        <f>Rangs!F57</f>
        <v/>
      </c>
      <c r="F58" s="207" t="str">
        <f>Rangs!G57</f>
        <v/>
      </c>
      <c r="G58" s="207" t="str">
        <f>Rangs!H57</f>
        <v/>
      </c>
      <c r="H58" s="207" t="str">
        <f>Rangs!I57</f>
        <v/>
      </c>
      <c r="I58" s="207" t="str">
        <f>Rangs!J57</f>
        <v/>
      </c>
      <c r="J58" s="207" t="str">
        <f>Rangs!K57</f>
        <v/>
      </c>
      <c r="K58" s="207" t="str">
        <f>Rangs!L57</f>
        <v/>
      </c>
      <c r="L58" s="215" t="str">
        <f>Rangs!M57</f>
        <v/>
      </c>
      <c r="M58" s="203" t="s">
        <v>227</v>
      </c>
      <c r="N58" s="137">
        <f>ABS(N7-N27)</f>
        <v>0</v>
      </c>
      <c r="O58" s="202" t="s">
        <v>95</v>
      </c>
      <c r="P58" s="137">
        <f t="shared" si="0"/>
        <v>0</v>
      </c>
      <c r="Q58" s="177"/>
      <c r="R58" s="141"/>
      <c r="S58" s="153"/>
    </row>
    <row r="59" spans="1:19">
      <c r="A59" s="192" t="str">
        <f>Rangs!B58</f>
        <v/>
      </c>
      <c r="B59" s="192" t="str">
        <f>Rangs!C58</f>
        <v/>
      </c>
      <c r="C59" s="207" t="str">
        <f>Rangs!D58</f>
        <v/>
      </c>
      <c r="D59" s="207" t="str">
        <f>Rangs!E58</f>
        <v/>
      </c>
      <c r="E59" s="207" t="str">
        <f>Rangs!F58</f>
        <v/>
      </c>
      <c r="F59" s="207" t="str">
        <f>Rangs!G58</f>
        <v/>
      </c>
      <c r="G59" s="207" t="str">
        <f>Rangs!H58</f>
        <v/>
      </c>
      <c r="H59" s="207" t="str">
        <f>Rangs!I58</f>
        <v/>
      </c>
      <c r="I59" s="207" t="str">
        <f>Rangs!J58</f>
        <v/>
      </c>
      <c r="J59" s="207" t="str">
        <f>Rangs!K58</f>
        <v/>
      </c>
      <c r="K59" s="207" t="str">
        <f>Rangs!L58</f>
        <v/>
      </c>
      <c r="L59" s="215" t="str">
        <f>Rangs!M58</f>
        <v/>
      </c>
      <c r="M59" s="203" t="s">
        <v>168</v>
      </c>
      <c r="N59" s="137">
        <f>ABS(N9-N11)</f>
        <v>0</v>
      </c>
      <c r="O59" s="202" t="s">
        <v>95</v>
      </c>
      <c r="P59" s="137">
        <f t="shared" si="0"/>
        <v>0</v>
      </c>
      <c r="Q59" s="140"/>
      <c r="R59" s="141"/>
      <c r="S59" s="153"/>
    </row>
    <row r="60" spans="1:19">
      <c r="A60" s="192" t="str">
        <f>Rangs!B59</f>
        <v/>
      </c>
      <c r="B60" s="192" t="str">
        <f>Rangs!C59</f>
        <v/>
      </c>
      <c r="C60" s="207" t="str">
        <f>Rangs!D59</f>
        <v/>
      </c>
      <c r="D60" s="207" t="str">
        <f>Rangs!E59</f>
        <v/>
      </c>
      <c r="E60" s="207" t="str">
        <f>Rangs!F59</f>
        <v/>
      </c>
      <c r="F60" s="207" t="str">
        <f>Rangs!G59</f>
        <v/>
      </c>
      <c r="G60" s="207" t="str">
        <f>Rangs!H59</f>
        <v/>
      </c>
      <c r="H60" s="207" t="str">
        <f>Rangs!I59</f>
        <v/>
      </c>
      <c r="I60" s="207" t="str">
        <f>Rangs!J59</f>
        <v/>
      </c>
      <c r="J60" s="207" t="str">
        <f>Rangs!K59</f>
        <v/>
      </c>
      <c r="K60" s="207" t="str">
        <f>Rangs!L59</f>
        <v/>
      </c>
      <c r="L60" s="215" t="str">
        <f>Rangs!M59</f>
        <v/>
      </c>
      <c r="M60" s="203" t="s">
        <v>172</v>
      </c>
      <c r="N60" s="137">
        <f>ABS(N9-N13)</f>
        <v>0</v>
      </c>
      <c r="O60" s="202" t="s">
        <v>95</v>
      </c>
      <c r="P60" s="137">
        <f t="shared" si="0"/>
        <v>0</v>
      </c>
      <c r="Q60" s="140"/>
      <c r="R60" s="141"/>
      <c r="S60" s="153"/>
    </row>
    <row r="61" spans="1:19">
      <c r="A61" s="192" t="str">
        <f>Rangs!B60</f>
        <v/>
      </c>
      <c r="B61" s="192" t="str">
        <f>Rangs!C60</f>
        <v/>
      </c>
      <c r="C61" s="207" t="str">
        <f>Rangs!D60</f>
        <v/>
      </c>
      <c r="D61" s="207" t="str">
        <f>Rangs!E60</f>
        <v/>
      </c>
      <c r="E61" s="207" t="str">
        <f>Rangs!F60</f>
        <v/>
      </c>
      <c r="F61" s="207" t="str">
        <f>Rangs!G60</f>
        <v/>
      </c>
      <c r="G61" s="207" t="str">
        <f>Rangs!H60</f>
        <v/>
      </c>
      <c r="H61" s="207" t="str">
        <f>Rangs!I60</f>
        <v/>
      </c>
      <c r="I61" s="207" t="str">
        <f>Rangs!J60</f>
        <v/>
      </c>
      <c r="J61" s="207" t="str">
        <f>Rangs!K60</f>
        <v/>
      </c>
      <c r="K61" s="207" t="str">
        <f>Rangs!L60</f>
        <v/>
      </c>
      <c r="L61" s="215" t="str">
        <f>Rangs!M60</f>
        <v/>
      </c>
      <c r="M61" s="203" t="s">
        <v>177</v>
      </c>
      <c r="N61" s="137">
        <f>ABS(N9-N15)</f>
        <v>0</v>
      </c>
      <c r="O61" s="202" t="s">
        <v>95</v>
      </c>
      <c r="P61" s="137">
        <f t="shared" si="0"/>
        <v>0</v>
      </c>
      <c r="Q61" s="140"/>
      <c r="R61" s="141"/>
      <c r="S61" s="153"/>
    </row>
    <row r="62" spans="1:19">
      <c r="A62" s="192" t="str">
        <f>Rangs!B61</f>
        <v/>
      </c>
      <c r="B62" s="192" t="str">
        <f>Rangs!C61</f>
        <v/>
      </c>
      <c r="C62" s="207" t="str">
        <f>Rangs!D61</f>
        <v/>
      </c>
      <c r="D62" s="207" t="str">
        <f>Rangs!E61</f>
        <v/>
      </c>
      <c r="E62" s="207" t="str">
        <f>Rangs!F61</f>
        <v/>
      </c>
      <c r="F62" s="207" t="str">
        <f>Rangs!G61</f>
        <v/>
      </c>
      <c r="G62" s="207" t="str">
        <f>Rangs!H61</f>
        <v/>
      </c>
      <c r="H62" s="207" t="str">
        <f>Rangs!I61</f>
        <v/>
      </c>
      <c r="I62" s="207" t="str">
        <f>Rangs!J61</f>
        <v/>
      </c>
      <c r="J62" s="207" t="str">
        <f>Rangs!K61</f>
        <v/>
      </c>
      <c r="K62" s="207" t="str">
        <f>Rangs!L61</f>
        <v/>
      </c>
      <c r="L62" s="215" t="str">
        <f>Rangs!M61</f>
        <v/>
      </c>
      <c r="M62" s="203" t="s">
        <v>183</v>
      </c>
      <c r="N62" s="137">
        <f>ABS(N9-N17)</f>
        <v>0</v>
      </c>
      <c r="O62" s="202" t="s">
        <v>95</v>
      </c>
      <c r="P62" s="137">
        <f t="shared" si="0"/>
        <v>0</v>
      </c>
      <c r="Q62" s="140"/>
      <c r="R62" s="141"/>
      <c r="S62" s="153"/>
    </row>
    <row r="63" spans="1:19">
      <c r="A63" s="192" t="str">
        <f>Rangs!B62</f>
        <v/>
      </c>
      <c r="B63" s="192" t="str">
        <f>Rangs!C62</f>
        <v/>
      </c>
      <c r="C63" s="207" t="str">
        <f>Rangs!D62</f>
        <v/>
      </c>
      <c r="D63" s="207" t="str">
        <f>Rangs!E62</f>
        <v/>
      </c>
      <c r="E63" s="207" t="str">
        <f>Rangs!F62</f>
        <v/>
      </c>
      <c r="F63" s="207" t="str">
        <f>Rangs!G62</f>
        <v/>
      </c>
      <c r="G63" s="207" t="str">
        <f>Rangs!H62</f>
        <v/>
      </c>
      <c r="H63" s="207" t="str">
        <f>Rangs!I62</f>
        <v/>
      </c>
      <c r="I63" s="207" t="str">
        <f>Rangs!J62</f>
        <v/>
      </c>
      <c r="J63" s="207" t="str">
        <f>Rangs!K62</f>
        <v/>
      </c>
      <c r="K63" s="207" t="str">
        <f>Rangs!L62</f>
        <v/>
      </c>
      <c r="L63" s="215" t="str">
        <f>Rangs!M62</f>
        <v/>
      </c>
      <c r="M63" s="203" t="s">
        <v>190</v>
      </c>
      <c r="N63" s="137">
        <f>ABS(N9-N19)</f>
        <v>0</v>
      </c>
      <c r="O63" s="202" t="s">
        <v>95</v>
      </c>
      <c r="P63" s="137">
        <f t="shared" si="0"/>
        <v>0</v>
      </c>
      <c r="Q63" s="140"/>
      <c r="R63" s="141"/>
      <c r="S63" s="153"/>
    </row>
    <row r="64" spans="1:19">
      <c r="A64" s="192" t="str">
        <f>Rangs!B63</f>
        <v/>
      </c>
      <c r="B64" s="192" t="str">
        <f>Rangs!C63</f>
        <v/>
      </c>
      <c r="C64" s="207" t="str">
        <f>Rangs!D63</f>
        <v/>
      </c>
      <c r="D64" s="207" t="str">
        <f>Rangs!E63</f>
        <v/>
      </c>
      <c r="E64" s="207" t="str">
        <f>Rangs!F63</f>
        <v/>
      </c>
      <c r="F64" s="207" t="str">
        <f>Rangs!G63</f>
        <v/>
      </c>
      <c r="G64" s="207" t="str">
        <f>Rangs!H63</f>
        <v/>
      </c>
      <c r="H64" s="207" t="str">
        <f>Rangs!I63</f>
        <v/>
      </c>
      <c r="I64" s="207" t="str">
        <f>Rangs!J63</f>
        <v/>
      </c>
      <c r="J64" s="207" t="str">
        <f>Rangs!K63</f>
        <v/>
      </c>
      <c r="K64" s="207" t="str">
        <f>Rangs!L63</f>
        <v/>
      </c>
      <c r="L64" s="215" t="str">
        <f>Rangs!M63</f>
        <v/>
      </c>
      <c r="M64" s="203" t="s">
        <v>198</v>
      </c>
      <c r="N64" s="137">
        <f>ABS(N9-N21)</f>
        <v>0</v>
      </c>
      <c r="O64" s="202" t="s">
        <v>95</v>
      </c>
      <c r="P64" s="137">
        <f t="shared" si="0"/>
        <v>0</v>
      </c>
      <c r="Q64" s="140"/>
      <c r="R64" s="141"/>
      <c r="S64" s="153"/>
    </row>
    <row r="65" spans="1:19">
      <c r="A65" s="192" t="str">
        <f>Rangs!B64</f>
        <v/>
      </c>
      <c r="B65" s="192" t="str">
        <f>Rangs!C64</f>
        <v/>
      </c>
      <c r="C65" s="207" t="str">
        <f>Rangs!D64</f>
        <v/>
      </c>
      <c r="D65" s="207" t="str">
        <f>Rangs!E64</f>
        <v/>
      </c>
      <c r="E65" s="207" t="str">
        <f>Rangs!F64</f>
        <v/>
      </c>
      <c r="F65" s="207" t="str">
        <f>Rangs!G64</f>
        <v/>
      </c>
      <c r="G65" s="207" t="str">
        <f>Rangs!H64</f>
        <v/>
      </c>
      <c r="H65" s="207" t="str">
        <f>Rangs!I64</f>
        <v/>
      </c>
      <c r="I65" s="207" t="str">
        <f>Rangs!J64</f>
        <v/>
      </c>
      <c r="J65" s="207" t="str">
        <f>Rangs!K64</f>
        <v/>
      </c>
      <c r="K65" s="207" t="str">
        <f>Rangs!L64</f>
        <v/>
      </c>
      <c r="L65" s="215" t="str">
        <f>Rangs!M64</f>
        <v/>
      </c>
      <c r="M65" s="203" t="s">
        <v>207</v>
      </c>
      <c r="N65" s="137">
        <f>ABS(N9-N23)</f>
        <v>0</v>
      </c>
      <c r="O65" s="202" t="s">
        <v>95</v>
      </c>
      <c r="P65" s="137">
        <f t="shared" si="0"/>
        <v>0</v>
      </c>
      <c r="Q65" s="140"/>
      <c r="R65" s="141"/>
      <c r="S65" s="153"/>
    </row>
    <row r="66" spans="1:19">
      <c r="A66" s="192" t="str">
        <f>Rangs!B65</f>
        <v/>
      </c>
      <c r="B66" s="192" t="str">
        <f>Rangs!C65</f>
        <v/>
      </c>
      <c r="C66" s="207" t="str">
        <f>Rangs!D65</f>
        <v/>
      </c>
      <c r="D66" s="207" t="str">
        <f>Rangs!E65</f>
        <v/>
      </c>
      <c r="E66" s="207" t="str">
        <f>Rangs!F65</f>
        <v/>
      </c>
      <c r="F66" s="207" t="str">
        <f>Rangs!G65</f>
        <v/>
      </c>
      <c r="G66" s="207" t="str">
        <f>Rangs!H65</f>
        <v/>
      </c>
      <c r="H66" s="207" t="str">
        <f>Rangs!I65</f>
        <v/>
      </c>
      <c r="I66" s="207" t="str">
        <f>Rangs!J65</f>
        <v/>
      </c>
      <c r="J66" s="207" t="str">
        <f>Rangs!K65</f>
        <v/>
      </c>
      <c r="K66" s="207" t="str">
        <f>Rangs!L65</f>
        <v/>
      </c>
      <c r="L66" s="215" t="str">
        <f>Rangs!M65</f>
        <v/>
      </c>
      <c r="M66" s="203" t="s">
        <v>217</v>
      </c>
      <c r="N66" s="137">
        <f>ABS(N9-N25)</f>
        <v>0</v>
      </c>
      <c r="O66" s="202" t="s">
        <v>95</v>
      </c>
      <c r="P66" s="137">
        <f t="shared" si="0"/>
        <v>0</v>
      </c>
      <c r="Q66" s="140"/>
      <c r="R66" s="141"/>
      <c r="S66" s="153"/>
    </row>
    <row r="67" spans="1:19">
      <c r="A67" s="192" t="str">
        <f>Rangs!B66</f>
        <v/>
      </c>
      <c r="B67" s="192" t="str">
        <f>Rangs!C66</f>
        <v/>
      </c>
      <c r="C67" s="207" t="str">
        <f>Rangs!D66</f>
        <v/>
      </c>
      <c r="D67" s="207" t="str">
        <f>Rangs!E66</f>
        <v/>
      </c>
      <c r="E67" s="207" t="str">
        <f>Rangs!F66</f>
        <v/>
      </c>
      <c r="F67" s="207" t="str">
        <f>Rangs!G66</f>
        <v/>
      </c>
      <c r="G67" s="207" t="str">
        <f>Rangs!H66</f>
        <v/>
      </c>
      <c r="H67" s="207" t="str">
        <f>Rangs!I66</f>
        <v/>
      </c>
      <c r="I67" s="207" t="str">
        <f>Rangs!J66</f>
        <v/>
      </c>
      <c r="J67" s="207" t="str">
        <f>Rangs!K66</f>
        <v/>
      </c>
      <c r="K67" s="207" t="str">
        <f>Rangs!L66</f>
        <v/>
      </c>
      <c r="L67" s="215" t="str">
        <f>Rangs!M66</f>
        <v/>
      </c>
      <c r="M67" s="203" t="s">
        <v>228</v>
      </c>
      <c r="N67" s="137">
        <f>ABS(N9-N27)</f>
        <v>0</v>
      </c>
      <c r="O67" s="202" t="s">
        <v>95</v>
      </c>
      <c r="P67" s="137">
        <f t="shared" si="0"/>
        <v>0</v>
      </c>
      <c r="Q67" s="140"/>
      <c r="R67" s="141"/>
      <c r="S67" s="153"/>
    </row>
    <row r="68" spans="1:19">
      <c r="A68" s="192" t="str">
        <f>Rangs!B67</f>
        <v/>
      </c>
      <c r="B68" s="192" t="str">
        <f>Rangs!C67</f>
        <v/>
      </c>
      <c r="C68" s="207" t="str">
        <f>Rangs!D67</f>
        <v/>
      </c>
      <c r="D68" s="207" t="str">
        <f>Rangs!E67</f>
        <v/>
      </c>
      <c r="E68" s="207" t="str">
        <f>Rangs!F67</f>
        <v/>
      </c>
      <c r="F68" s="207" t="str">
        <f>Rangs!G67</f>
        <v/>
      </c>
      <c r="G68" s="207" t="str">
        <f>Rangs!H67</f>
        <v/>
      </c>
      <c r="H68" s="207" t="str">
        <f>Rangs!I67</f>
        <v/>
      </c>
      <c r="I68" s="207" t="str">
        <f>Rangs!J67</f>
        <v/>
      </c>
      <c r="J68" s="207" t="str">
        <f>Rangs!K67</f>
        <v/>
      </c>
      <c r="K68" s="207" t="str">
        <f>Rangs!L67</f>
        <v/>
      </c>
      <c r="L68" s="215" t="str">
        <f>Rangs!M67</f>
        <v/>
      </c>
      <c r="M68" s="203" t="s">
        <v>173</v>
      </c>
      <c r="N68" s="137">
        <f>ABS(N11-N13)</f>
        <v>0</v>
      </c>
      <c r="O68" s="202" t="s">
        <v>95</v>
      </c>
      <c r="P68" s="137">
        <f t="shared" si="0"/>
        <v>0</v>
      </c>
      <c r="Q68" s="140"/>
      <c r="R68" s="141"/>
      <c r="S68" s="153"/>
    </row>
    <row r="69" spans="1:19">
      <c r="A69" s="192" t="str">
        <f>Rangs!B68</f>
        <v/>
      </c>
      <c r="B69" s="192" t="str">
        <f>Rangs!C68</f>
        <v/>
      </c>
      <c r="C69" s="207" t="str">
        <f>Rangs!D68</f>
        <v/>
      </c>
      <c r="D69" s="207" t="str">
        <f>Rangs!E68</f>
        <v/>
      </c>
      <c r="E69" s="207" t="str">
        <f>Rangs!F68</f>
        <v/>
      </c>
      <c r="F69" s="207" t="str">
        <f>Rangs!G68</f>
        <v/>
      </c>
      <c r="G69" s="207" t="str">
        <f>Rangs!H68</f>
        <v/>
      </c>
      <c r="H69" s="207" t="str">
        <f>Rangs!I68</f>
        <v/>
      </c>
      <c r="I69" s="207" t="str">
        <f>Rangs!J68</f>
        <v/>
      </c>
      <c r="J69" s="207" t="str">
        <f>Rangs!K68</f>
        <v/>
      </c>
      <c r="K69" s="207" t="str">
        <f>Rangs!L68</f>
        <v/>
      </c>
      <c r="L69" s="215" t="str">
        <f>Rangs!M68</f>
        <v/>
      </c>
      <c r="M69" s="203" t="s">
        <v>178</v>
      </c>
      <c r="N69" s="137">
        <f>ABS(N11-N15)</f>
        <v>0</v>
      </c>
      <c r="O69" s="202" t="s">
        <v>95</v>
      </c>
      <c r="P69" s="137">
        <f t="shared" si="0"/>
        <v>0</v>
      </c>
      <c r="Q69" s="140"/>
      <c r="R69" s="141"/>
      <c r="S69" s="153"/>
    </row>
    <row r="70" spans="1:19">
      <c r="A70" s="192" t="str">
        <f>Rangs!B69</f>
        <v/>
      </c>
      <c r="B70" s="192" t="str">
        <f>Rangs!C69</f>
        <v/>
      </c>
      <c r="C70" s="207" t="str">
        <f>Rangs!D69</f>
        <v/>
      </c>
      <c r="D70" s="207" t="str">
        <f>Rangs!E69</f>
        <v/>
      </c>
      <c r="E70" s="207" t="str">
        <f>Rangs!F69</f>
        <v/>
      </c>
      <c r="F70" s="207" t="str">
        <f>Rangs!G69</f>
        <v/>
      </c>
      <c r="G70" s="207" t="str">
        <f>Rangs!H69</f>
        <v/>
      </c>
      <c r="H70" s="207" t="str">
        <f>Rangs!I69</f>
        <v/>
      </c>
      <c r="I70" s="207" t="str">
        <f>Rangs!J69</f>
        <v/>
      </c>
      <c r="J70" s="207" t="str">
        <f>Rangs!K69</f>
        <v/>
      </c>
      <c r="K70" s="207" t="str">
        <f>Rangs!L69</f>
        <v/>
      </c>
      <c r="L70" s="215" t="str">
        <f>Rangs!M69</f>
        <v/>
      </c>
      <c r="M70" s="203" t="s">
        <v>184</v>
      </c>
      <c r="N70" s="137">
        <f>ABS(N11-N17)</f>
        <v>0</v>
      </c>
      <c r="O70" s="202" t="s">
        <v>95</v>
      </c>
      <c r="P70" s="137">
        <f t="shared" si="0"/>
        <v>0</v>
      </c>
      <c r="Q70" s="140"/>
      <c r="R70" s="141"/>
      <c r="S70" s="153"/>
    </row>
    <row r="71" spans="1:19">
      <c r="A71" s="192" t="str">
        <f>Rangs!B70</f>
        <v/>
      </c>
      <c r="B71" s="192" t="str">
        <f>Rangs!C70</f>
        <v/>
      </c>
      <c r="C71" s="207" t="str">
        <f>Rangs!D70</f>
        <v/>
      </c>
      <c r="D71" s="207" t="str">
        <f>Rangs!E70</f>
        <v/>
      </c>
      <c r="E71" s="207" t="str">
        <f>Rangs!F70</f>
        <v/>
      </c>
      <c r="F71" s="207" t="str">
        <f>Rangs!G70</f>
        <v/>
      </c>
      <c r="G71" s="207" t="str">
        <f>Rangs!H70</f>
        <v/>
      </c>
      <c r="H71" s="207" t="str">
        <f>Rangs!I70</f>
        <v/>
      </c>
      <c r="I71" s="207" t="str">
        <f>Rangs!J70</f>
        <v/>
      </c>
      <c r="J71" s="207" t="str">
        <f>Rangs!K70</f>
        <v/>
      </c>
      <c r="K71" s="207" t="str">
        <f>Rangs!L70</f>
        <v/>
      </c>
      <c r="L71" s="215" t="str">
        <f>Rangs!M70</f>
        <v/>
      </c>
      <c r="M71" s="203" t="s">
        <v>191</v>
      </c>
      <c r="N71" s="137">
        <f>ABS(N11-N19)</f>
        <v>0</v>
      </c>
      <c r="O71" s="202" t="s">
        <v>95</v>
      </c>
      <c r="P71" s="137">
        <f t="shared" si="0"/>
        <v>0</v>
      </c>
      <c r="Q71" s="140"/>
      <c r="R71" s="141"/>
      <c r="S71" s="153"/>
    </row>
    <row r="72" spans="1:19">
      <c r="A72" s="192" t="str">
        <f>Rangs!B71</f>
        <v/>
      </c>
      <c r="B72" s="192" t="str">
        <f>Rangs!C71</f>
        <v/>
      </c>
      <c r="C72" s="207" t="str">
        <f>Rangs!D71</f>
        <v/>
      </c>
      <c r="D72" s="207" t="str">
        <f>Rangs!E71</f>
        <v/>
      </c>
      <c r="E72" s="207" t="str">
        <f>Rangs!F71</f>
        <v/>
      </c>
      <c r="F72" s="207" t="str">
        <f>Rangs!G71</f>
        <v/>
      </c>
      <c r="G72" s="207" t="str">
        <f>Rangs!H71</f>
        <v/>
      </c>
      <c r="H72" s="207" t="str">
        <f>Rangs!I71</f>
        <v/>
      </c>
      <c r="I72" s="207" t="str">
        <f>Rangs!J71</f>
        <v/>
      </c>
      <c r="J72" s="207" t="str">
        <f>Rangs!K71</f>
        <v/>
      </c>
      <c r="K72" s="207" t="str">
        <f>Rangs!L71</f>
        <v/>
      </c>
      <c r="L72" s="215" t="str">
        <f>Rangs!M71</f>
        <v/>
      </c>
      <c r="M72" s="203" t="s">
        <v>199</v>
      </c>
      <c r="N72" s="137">
        <f>ABS(N11-N21)</f>
        <v>0</v>
      </c>
      <c r="O72" s="202" t="s">
        <v>95</v>
      </c>
      <c r="P72" s="137">
        <f t="shared" si="0"/>
        <v>0</v>
      </c>
      <c r="Q72" s="140"/>
      <c r="R72" s="141"/>
      <c r="S72" s="153"/>
    </row>
    <row r="73" spans="1:19">
      <c r="A73" s="192" t="str">
        <f>Rangs!B72</f>
        <v/>
      </c>
      <c r="B73" s="192" t="str">
        <f>Rangs!C72</f>
        <v/>
      </c>
      <c r="C73" s="207" t="str">
        <f>Rangs!D72</f>
        <v/>
      </c>
      <c r="D73" s="207" t="str">
        <f>Rangs!E72</f>
        <v/>
      </c>
      <c r="E73" s="207" t="str">
        <f>Rangs!F72</f>
        <v/>
      </c>
      <c r="F73" s="207" t="str">
        <f>Rangs!G72</f>
        <v/>
      </c>
      <c r="G73" s="207" t="str">
        <f>Rangs!H72</f>
        <v/>
      </c>
      <c r="H73" s="207" t="str">
        <f>Rangs!I72</f>
        <v/>
      </c>
      <c r="I73" s="207" t="str">
        <f>Rangs!J72</f>
        <v/>
      </c>
      <c r="J73" s="207" t="str">
        <f>Rangs!K72</f>
        <v/>
      </c>
      <c r="K73" s="207" t="str">
        <f>Rangs!L72</f>
        <v/>
      </c>
      <c r="L73" s="215" t="str">
        <f>Rangs!M72</f>
        <v/>
      </c>
      <c r="M73" s="203" t="s">
        <v>208</v>
      </c>
      <c r="N73" s="137">
        <f>ABS(N11-N23)</f>
        <v>0</v>
      </c>
      <c r="O73" s="202" t="s">
        <v>95</v>
      </c>
      <c r="P73" s="137">
        <f t="shared" si="0"/>
        <v>0</v>
      </c>
      <c r="Q73" s="140"/>
      <c r="R73" s="141"/>
      <c r="S73" s="153"/>
    </row>
    <row r="74" spans="1:19">
      <c r="A74" s="192" t="str">
        <f>Rangs!B73</f>
        <v/>
      </c>
      <c r="B74" s="192" t="str">
        <f>Rangs!C73</f>
        <v/>
      </c>
      <c r="C74" s="207" t="str">
        <f>Rangs!D73</f>
        <v/>
      </c>
      <c r="D74" s="207" t="str">
        <f>Rangs!E73</f>
        <v/>
      </c>
      <c r="E74" s="207" t="str">
        <f>Rangs!F73</f>
        <v/>
      </c>
      <c r="F74" s="207" t="str">
        <f>Rangs!G73</f>
        <v/>
      </c>
      <c r="G74" s="207" t="str">
        <f>Rangs!H73</f>
        <v/>
      </c>
      <c r="H74" s="207" t="str">
        <f>Rangs!I73</f>
        <v/>
      </c>
      <c r="I74" s="207" t="str">
        <f>Rangs!J73</f>
        <v/>
      </c>
      <c r="J74" s="207" t="str">
        <f>Rangs!K73</f>
        <v/>
      </c>
      <c r="K74" s="207" t="str">
        <f>Rangs!L73</f>
        <v/>
      </c>
      <c r="L74" s="215" t="str">
        <f>Rangs!M73</f>
        <v/>
      </c>
      <c r="M74" s="203" t="s">
        <v>218</v>
      </c>
      <c r="N74" s="137">
        <f>ABS(N11-N25)</f>
        <v>0</v>
      </c>
      <c r="O74" s="202" t="s">
        <v>95</v>
      </c>
      <c r="P74" s="137">
        <f t="shared" si="0"/>
        <v>0</v>
      </c>
      <c r="Q74" s="140"/>
      <c r="R74" s="141"/>
      <c r="S74" s="153"/>
    </row>
    <row r="75" spans="1:19">
      <c r="A75" s="192" t="str">
        <f>Rangs!B74</f>
        <v/>
      </c>
      <c r="B75" s="192" t="str">
        <f>Rangs!C74</f>
        <v/>
      </c>
      <c r="C75" s="207" t="str">
        <f>Rangs!D74</f>
        <v/>
      </c>
      <c r="D75" s="207" t="str">
        <f>Rangs!E74</f>
        <v/>
      </c>
      <c r="E75" s="207" t="str">
        <f>Rangs!F74</f>
        <v/>
      </c>
      <c r="F75" s="207" t="str">
        <f>Rangs!G74</f>
        <v/>
      </c>
      <c r="G75" s="207" t="str">
        <f>Rangs!H74</f>
        <v/>
      </c>
      <c r="H75" s="207" t="str">
        <f>Rangs!I74</f>
        <v/>
      </c>
      <c r="I75" s="207" t="str">
        <f>Rangs!J74</f>
        <v/>
      </c>
      <c r="J75" s="207" t="str">
        <f>Rangs!K74</f>
        <v/>
      </c>
      <c r="K75" s="207" t="str">
        <f>Rangs!L74</f>
        <v/>
      </c>
      <c r="L75" s="215" t="str">
        <f>Rangs!M74</f>
        <v/>
      </c>
      <c r="M75" s="203" t="s">
        <v>229</v>
      </c>
      <c r="N75" s="137">
        <f>ABS(N11-N27)</f>
        <v>0</v>
      </c>
      <c r="O75" s="202" t="s">
        <v>95</v>
      </c>
      <c r="P75" s="137">
        <f t="shared" si="0"/>
        <v>0</v>
      </c>
      <c r="Q75" s="140"/>
      <c r="R75" s="141"/>
      <c r="S75" s="153"/>
    </row>
    <row r="76" spans="1:19">
      <c r="A76" s="192" t="str">
        <f>Rangs!B75</f>
        <v/>
      </c>
      <c r="B76" s="192" t="str">
        <f>Rangs!C75</f>
        <v/>
      </c>
      <c r="C76" s="207" t="str">
        <f>Rangs!D75</f>
        <v/>
      </c>
      <c r="D76" s="207" t="str">
        <f>Rangs!E75</f>
        <v/>
      </c>
      <c r="E76" s="207" t="str">
        <f>Rangs!F75</f>
        <v/>
      </c>
      <c r="F76" s="207" t="str">
        <f>Rangs!G75</f>
        <v/>
      </c>
      <c r="G76" s="207" t="str">
        <f>Rangs!H75</f>
        <v/>
      </c>
      <c r="H76" s="207" t="str">
        <f>Rangs!I75</f>
        <v/>
      </c>
      <c r="I76" s="207" t="str">
        <f>Rangs!J75</f>
        <v/>
      </c>
      <c r="J76" s="207" t="str">
        <f>Rangs!K75</f>
        <v/>
      </c>
      <c r="K76" s="207" t="str">
        <f>Rangs!L75</f>
        <v/>
      </c>
      <c r="L76" s="215" t="str">
        <f>Rangs!M75</f>
        <v/>
      </c>
      <c r="M76" s="203" t="s">
        <v>179</v>
      </c>
      <c r="N76" s="137">
        <f>ABS(N13-N15)</f>
        <v>0</v>
      </c>
      <c r="O76" s="202" t="s">
        <v>95</v>
      </c>
      <c r="P76" s="137">
        <f t="shared" si="0"/>
        <v>0</v>
      </c>
      <c r="Q76" s="140"/>
      <c r="R76" s="141"/>
      <c r="S76" s="153"/>
    </row>
    <row r="77" spans="1:19">
      <c r="A77" s="192" t="str">
        <f>Rangs!B76</f>
        <v/>
      </c>
      <c r="B77" s="192" t="str">
        <f>Rangs!C76</f>
        <v/>
      </c>
      <c r="C77" s="207" t="str">
        <f>Rangs!D76</f>
        <v/>
      </c>
      <c r="D77" s="207" t="str">
        <f>Rangs!E76</f>
        <v/>
      </c>
      <c r="E77" s="207" t="str">
        <f>Rangs!F76</f>
        <v/>
      </c>
      <c r="F77" s="207" t="str">
        <f>Rangs!G76</f>
        <v/>
      </c>
      <c r="G77" s="207" t="str">
        <f>Rangs!H76</f>
        <v/>
      </c>
      <c r="H77" s="207" t="str">
        <f>Rangs!I76</f>
        <v/>
      </c>
      <c r="I77" s="207" t="str">
        <f>Rangs!J76</f>
        <v/>
      </c>
      <c r="J77" s="207" t="str">
        <f>Rangs!K76</f>
        <v/>
      </c>
      <c r="K77" s="207" t="str">
        <f>Rangs!L76</f>
        <v/>
      </c>
      <c r="L77" s="215" t="str">
        <f>Rangs!M76</f>
        <v/>
      </c>
      <c r="M77" s="203" t="s">
        <v>185</v>
      </c>
      <c r="N77" s="137">
        <f>ABS(N13-N17)</f>
        <v>0</v>
      </c>
      <c r="O77" s="202" t="s">
        <v>95</v>
      </c>
      <c r="P77" s="137">
        <f t="shared" si="0"/>
        <v>0</v>
      </c>
      <c r="Q77" s="140"/>
      <c r="R77" s="141"/>
      <c r="S77" s="153"/>
    </row>
    <row r="78" spans="1:19">
      <c r="A78" s="192" t="str">
        <f>Rangs!B77</f>
        <v/>
      </c>
      <c r="B78" s="192" t="str">
        <f>Rangs!C77</f>
        <v/>
      </c>
      <c r="C78" s="207" t="str">
        <f>Rangs!D77</f>
        <v/>
      </c>
      <c r="D78" s="207" t="str">
        <f>Rangs!E77</f>
        <v/>
      </c>
      <c r="E78" s="207" t="str">
        <f>Rangs!F77</f>
        <v/>
      </c>
      <c r="F78" s="207" t="str">
        <f>Rangs!G77</f>
        <v/>
      </c>
      <c r="G78" s="207" t="str">
        <f>Rangs!H77</f>
        <v/>
      </c>
      <c r="H78" s="207" t="str">
        <f>Rangs!I77</f>
        <v/>
      </c>
      <c r="I78" s="207" t="str">
        <f>Rangs!J77</f>
        <v/>
      </c>
      <c r="J78" s="207" t="str">
        <f>Rangs!K77</f>
        <v/>
      </c>
      <c r="K78" s="207" t="str">
        <f>Rangs!L77</f>
        <v/>
      </c>
      <c r="L78" s="215" t="str">
        <f>Rangs!M77</f>
        <v/>
      </c>
      <c r="M78" s="203" t="s">
        <v>192</v>
      </c>
      <c r="N78" s="137">
        <f>ABS(N13-N19)</f>
        <v>0</v>
      </c>
      <c r="O78" s="202" t="s">
        <v>95</v>
      </c>
      <c r="P78" s="137">
        <f t="shared" si="0"/>
        <v>0</v>
      </c>
      <c r="Q78" s="140"/>
      <c r="R78" s="141"/>
      <c r="S78" s="153"/>
    </row>
    <row r="79" spans="1:19">
      <c r="A79" s="192" t="str">
        <f>Rangs!B78</f>
        <v/>
      </c>
      <c r="B79" s="192" t="str">
        <f>Rangs!C78</f>
        <v/>
      </c>
      <c r="C79" s="207" t="str">
        <f>Rangs!D78</f>
        <v/>
      </c>
      <c r="D79" s="207" t="str">
        <f>Rangs!E78</f>
        <v/>
      </c>
      <c r="E79" s="207" t="str">
        <f>Rangs!F78</f>
        <v/>
      </c>
      <c r="F79" s="207" t="str">
        <f>Rangs!G78</f>
        <v/>
      </c>
      <c r="G79" s="207" t="str">
        <f>Rangs!H78</f>
        <v/>
      </c>
      <c r="H79" s="207" t="str">
        <f>Rangs!I78</f>
        <v/>
      </c>
      <c r="I79" s="207" t="str">
        <f>Rangs!J78</f>
        <v/>
      </c>
      <c r="J79" s="207" t="str">
        <f>Rangs!K78</f>
        <v/>
      </c>
      <c r="K79" s="207" t="str">
        <f>Rangs!L78</f>
        <v/>
      </c>
      <c r="L79" s="215" t="str">
        <f>Rangs!M78</f>
        <v/>
      </c>
      <c r="M79" s="203" t="s">
        <v>200</v>
      </c>
      <c r="N79" s="137">
        <f>ABS(N13-N21)</f>
        <v>0</v>
      </c>
      <c r="O79" s="202" t="s">
        <v>95</v>
      </c>
      <c r="P79" s="137">
        <f t="shared" si="0"/>
        <v>0</v>
      </c>
      <c r="Q79" s="140"/>
      <c r="R79" s="141"/>
      <c r="S79" s="153"/>
    </row>
    <row r="80" spans="1:19">
      <c r="A80" s="192" t="str">
        <f>Rangs!B79</f>
        <v/>
      </c>
      <c r="B80" s="192" t="str">
        <f>Rangs!C79</f>
        <v/>
      </c>
      <c r="C80" s="207" t="str">
        <f>Rangs!D79</f>
        <v/>
      </c>
      <c r="D80" s="207" t="str">
        <f>Rangs!E79</f>
        <v/>
      </c>
      <c r="E80" s="207" t="str">
        <f>Rangs!F79</f>
        <v/>
      </c>
      <c r="F80" s="207" t="str">
        <f>Rangs!G79</f>
        <v/>
      </c>
      <c r="G80" s="207" t="str">
        <f>Rangs!H79</f>
        <v/>
      </c>
      <c r="H80" s="207" t="str">
        <f>Rangs!I79</f>
        <v/>
      </c>
      <c r="I80" s="207" t="str">
        <f>Rangs!J79</f>
        <v/>
      </c>
      <c r="J80" s="207" t="str">
        <f>Rangs!K79</f>
        <v/>
      </c>
      <c r="K80" s="207" t="str">
        <f>Rangs!L79</f>
        <v/>
      </c>
      <c r="L80" s="215" t="str">
        <f>Rangs!M79</f>
        <v/>
      </c>
      <c r="M80" s="203" t="s">
        <v>209</v>
      </c>
      <c r="N80" s="137">
        <f>ABS(N13-N23)</f>
        <v>0</v>
      </c>
      <c r="O80" s="202" t="s">
        <v>95</v>
      </c>
      <c r="P80" s="137">
        <f t="shared" si="0"/>
        <v>0</v>
      </c>
      <c r="Q80" s="140"/>
      <c r="R80" s="141"/>
      <c r="S80" s="153"/>
    </row>
    <row r="81" spans="1:19">
      <c r="A81" s="192" t="str">
        <f>Rangs!B80</f>
        <v/>
      </c>
      <c r="B81" s="192" t="str">
        <f>Rangs!C80</f>
        <v/>
      </c>
      <c r="C81" s="207" t="str">
        <f>Rangs!D80</f>
        <v/>
      </c>
      <c r="D81" s="207" t="str">
        <f>Rangs!E80</f>
        <v/>
      </c>
      <c r="E81" s="207" t="str">
        <f>Rangs!F80</f>
        <v/>
      </c>
      <c r="F81" s="207" t="str">
        <f>Rangs!G80</f>
        <v/>
      </c>
      <c r="G81" s="207" t="str">
        <f>Rangs!H80</f>
        <v/>
      </c>
      <c r="H81" s="207" t="str">
        <f>Rangs!I80</f>
        <v/>
      </c>
      <c r="I81" s="207" t="str">
        <f>Rangs!J80</f>
        <v/>
      </c>
      <c r="J81" s="207" t="str">
        <f>Rangs!K80</f>
        <v/>
      </c>
      <c r="K81" s="207" t="str">
        <f>Rangs!L80</f>
        <v/>
      </c>
      <c r="L81" s="215" t="str">
        <f>Rangs!M80</f>
        <v/>
      </c>
      <c r="M81" s="203" t="s">
        <v>219</v>
      </c>
      <c r="N81" s="137">
        <f>ABS(N13-N25)</f>
        <v>0</v>
      </c>
      <c r="O81" s="202" t="s">
        <v>95</v>
      </c>
      <c r="P81" s="137">
        <f t="shared" si="0"/>
        <v>0</v>
      </c>
      <c r="Q81" s="140"/>
      <c r="R81" s="141"/>
      <c r="S81" s="153"/>
    </row>
    <row r="82" spans="1:19">
      <c r="A82" s="192" t="str">
        <f>Rangs!B81</f>
        <v/>
      </c>
      <c r="B82" s="192" t="str">
        <f>Rangs!C81</f>
        <v/>
      </c>
      <c r="C82" s="207" t="str">
        <f>Rangs!D81</f>
        <v/>
      </c>
      <c r="D82" s="207" t="str">
        <f>Rangs!E81</f>
        <v/>
      </c>
      <c r="E82" s="207" t="str">
        <f>Rangs!F81</f>
        <v/>
      </c>
      <c r="F82" s="207" t="str">
        <f>Rangs!G81</f>
        <v/>
      </c>
      <c r="G82" s="207" t="str">
        <f>Rangs!H81</f>
        <v/>
      </c>
      <c r="H82" s="207" t="str">
        <f>Rangs!I81</f>
        <v/>
      </c>
      <c r="I82" s="207" t="str">
        <f>Rangs!J81</f>
        <v/>
      </c>
      <c r="J82" s="207" t="str">
        <f>Rangs!K81</f>
        <v/>
      </c>
      <c r="K82" s="207" t="str">
        <f>Rangs!L81</f>
        <v/>
      </c>
      <c r="L82" s="215" t="str">
        <f>Rangs!M81</f>
        <v/>
      </c>
      <c r="M82" s="203" t="s">
        <v>230</v>
      </c>
      <c r="N82" s="137">
        <f>ABS(N13-N27)</f>
        <v>0</v>
      </c>
      <c r="O82" s="202" t="s">
        <v>95</v>
      </c>
      <c r="P82" s="137">
        <f t="shared" si="0"/>
        <v>0</v>
      </c>
      <c r="Q82" s="140"/>
      <c r="R82" s="141"/>
      <c r="S82" s="153"/>
    </row>
    <row r="83" spans="1:19">
      <c r="A83" s="192" t="str">
        <f>Rangs!B82</f>
        <v/>
      </c>
      <c r="B83" s="192" t="str">
        <f>Rangs!C82</f>
        <v/>
      </c>
      <c r="C83" s="207" t="str">
        <f>Rangs!D82</f>
        <v/>
      </c>
      <c r="D83" s="207" t="str">
        <f>Rangs!E82</f>
        <v/>
      </c>
      <c r="E83" s="207" t="str">
        <f>Rangs!F82</f>
        <v/>
      </c>
      <c r="F83" s="207" t="str">
        <f>Rangs!G82</f>
        <v/>
      </c>
      <c r="G83" s="207" t="str">
        <f>Rangs!H82</f>
        <v/>
      </c>
      <c r="H83" s="207" t="str">
        <f>Rangs!I82</f>
        <v/>
      </c>
      <c r="I83" s="207" t="str">
        <f>Rangs!J82</f>
        <v/>
      </c>
      <c r="J83" s="207" t="str">
        <f>Rangs!K82</f>
        <v/>
      </c>
      <c r="K83" s="207" t="str">
        <f>Rangs!L82</f>
        <v/>
      </c>
      <c r="L83" s="215" t="str">
        <f>Rangs!M82</f>
        <v/>
      </c>
      <c r="M83" s="203" t="s">
        <v>186</v>
      </c>
      <c r="N83" s="137">
        <f>ABS(N15-N17)</f>
        <v>0</v>
      </c>
      <c r="O83" s="202" t="s">
        <v>95</v>
      </c>
      <c r="P83" s="137">
        <f t="shared" si="0"/>
        <v>0</v>
      </c>
      <c r="Q83" s="140"/>
      <c r="R83" s="141"/>
      <c r="S83" s="153"/>
    </row>
    <row r="84" spans="1:19">
      <c r="A84" s="192" t="str">
        <f>Rangs!B83</f>
        <v/>
      </c>
      <c r="B84" s="192" t="str">
        <f>Rangs!C83</f>
        <v/>
      </c>
      <c r="C84" s="207" t="str">
        <f>Rangs!D83</f>
        <v/>
      </c>
      <c r="D84" s="207" t="str">
        <f>Rangs!E83</f>
        <v/>
      </c>
      <c r="E84" s="207" t="str">
        <f>Rangs!F83</f>
        <v/>
      </c>
      <c r="F84" s="207" t="str">
        <f>Rangs!G83</f>
        <v/>
      </c>
      <c r="G84" s="207" t="str">
        <f>Rangs!H83</f>
        <v/>
      </c>
      <c r="H84" s="207" t="str">
        <f>Rangs!I83</f>
        <v/>
      </c>
      <c r="I84" s="207" t="str">
        <f>Rangs!J83</f>
        <v/>
      </c>
      <c r="J84" s="207" t="str">
        <f>Rangs!K83</f>
        <v/>
      </c>
      <c r="K84" s="207" t="str">
        <f>Rangs!L83</f>
        <v/>
      </c>
      <c r="L84" s="215" t="str">
        <f>Rangs!M83</f>
        <v/>
      </c>
      <c r="M84" s="203" t="s">
        <v>193</v>
      </c>
      <c r="N84" s="137">
        <f>ABS(N15-N19)</f>
        <v>0</v>
      </c>
      <c r="O84" s="202" t="s">
        <v>95</v>
      </c>
      <c r="P84" s="137">
        <f t="shared" si="0"/>
        <v>0</v>
      </c>
      <c r="Q84" s="140"/>
      <c r="R84" s="141"/>
      <c r="S84" s="153"/>
    </row>
    <row r="85" spans="1:19">
      <c r="A85" s="192" t="str">
        <f>Rangs!B84</f>
        <v/>
      </c>
      <c r="B85" s="192" t="str">
        <f>Rangs!C84</f>
        <v/>
      </c>
      <c r="C85" s="207" t="str">
        <f>Rangs!D84</f>
        <v/>
      </c>
      <c r="D85" s="207" t="str">
        <f>Rangs!E84</f>
        <v/>
      </c>
      <c r="E85" s="207" t="str">
        <f>Rangs!F84</f>
        <v/>
      </c>
      <c r="F85" s="207" t="str">
        <f>Rangs!G84</f>
        <v/>
      </c>
      <c r="G85" s="207" t="str">
        <f>Rangs!H84</f>
        <v/>
      </c>
      <c r="H85" s="207" t="str">
        <f>Rangs!I84</f>
        <v/>
      </c>
      <c r="I85" s="207" t="str">
        <f>Rangs!J84</f>
        <v/>
      </c>
      <c r="J85" s="207" t="str">
        <f>Rangs!K84</f>
        <v/>
      </c>
      <c r="K85" s="207" t="str">
        <f>Rangs!L84</f>
        <v/>
      </c>
      <c r="L85" s="215" t="str">
        <f>Rangs!M84</f>
        <v/>
      </c>
      <c r="M85" s="203" t="s">
        <v>201</v>
      </c>
      <c r="N85" s="137">
        <f>ABS(N15-N21)</f>
        <v>0</v>
      </c>
      <c r="O85" s="202" t="s">
        <v>95</v>
      </c>
      <c r="P85" s="137">
        <f t="shared" si="0"/>
        <v>0</v>
      </c>
      <c r="Q85" s="140"/>
      <c r="R85" s="141"/>
      <c r="S85" s="153"/>
    </row>
    <row r="86" spans="1:19">
      <c r="A86" s="192" t="str">
        <f>Rangs!B85</f>
        <v/>
      </c>
      <c r="B86" s="192" t="str">
        <f>Rangs!C85</f>
        <v/>
      </c>
      <c r="C86" s="207" t="str">
        <f>Rangs!D85</f>
        <v/>
      </c>
      <c r="D86" s="207" t="str">
        <f>Rangs!E85</f>
        <v/>
      </c>
      <c r="E86" s="207" t="str">
        <f>Rangs!F85</f>
        <v/>
      </c>
      <c r="F86" s="207" t="str">
        <f>Rangs!G85</f>
        <v/>
      </c>
      <c r="G86" s="207" t="str">
        <f>Rangs!H85</f>
        <v/>
      </c>
      <c r="H86" s="207" t="str">
        <f>Rangs!I85</f>
        <v/>
      </c>
      <c r="I86" s="207" t="str">
        <f>Rangs!J85</f>
        <v/>
      </c>
      <c r="J86" s="207" t="str">
        <f>Rangs!K85</f>
        <v/>
      </c>
      <c r="K86" s="207" t="str">
        <f>Rangs!L85</f>
        <v/>
      </c>
      <c r="L86" s="215" t="str">
        <f>Rangs!M85</f>
        <v/>
      </c>
      <c r="M86" s="203" t="s">
        <v>210</v>
      </c>
      <c r="N86" s="137">
        <f>ABS(N15-N23)</f>
        <v>0</v>
      </c>
      <c r="O86" s="202" t="s">
        <v>95</v>
      </c>
      <c r="P86" s="137">
        <f t="shared" si="0"/>
        <v>0</v>
      </c>
      <c r="Q86" s="140"/>
      <c r="R86" s="141"/>
      <c r="S86" s="153"/>
    </row>
    <row r="87" spans="1:19">
      <c r="A87" s="192" t="str">
        <f>Rangs!B86</f>
        <v/>
      </c>
      <c r="B87" s="192" t="str">
        <f>Rangs!C86</f>
        <v/>
      </c>
      <c r="C87" s="207" t="str">
        <f>Rangs!D86</f>
        <v/>
      </c>
      <c r="D87" s="207" t="str">
        <f>Rangs!E86</f>
        <v/>
      </c>
      <c r="E87" s="207" t="str">
        <f>Rangs!F86</f>
        <v/>
      </c>
      <c r="F87" s="207" t="str">
        <f>Rangs!G86</f>
        <v/>
      </c>
      <c r="G87" s="207" t="str">
        <f>Rangs!H86</f>
        <v/>
      </c>
      <c r="H87" s="207" t="str">
        <f>Rangs!I86</f>
        <v/>
      </c>
      <c r="I87" s="207" t="str">
        <f>Rangs!J86</f>
        <v/>
      </c>
      <c r="J87" s="207" t="str">
        <f>Rangs!K86</f>
        <v/>
      </c>
      <c r="K87" s="207" t="str">
        <f>Rangs!L86</f>
        <v/>
      </c>
      <c r="L87" s="215" t="str">
        <f>Rangs!M86</f>
        <v/>
      </c>
      <c r="M87" s="203" t="s">
        <v>220</v>
      </c>
      <c r="N87" s="137">
        <f>ABS(N15-N25)</f>
        <v>0</v>
      </c>
      <c r="O87" s="202" t="s">
        <v>95</v>
      </c>
      <c r="P87" s="137">
        <f t="shared" si="0"/>
        <v>0</v>
      </c>
      <c r="Q87" s="140"/>
      <c r="R87" s="141"/>
      <c r="S87" s="153"/>
    </row>
    <row r="88" spans="1:19">
      <c r="A88" s="192" t="str">
        <f>Rangs!B87</f>
        <v/>
      </c>
      <c r="B88" s="192" t="str">
        <f>Rangs!C87</f>
        <v/>
      </c>
      <c r="C88" s="207" t="str">
        <f>Rangs!D87</f>
        <v/>
      </c>
      <c r="D88" s="207" t="str">
        <f>Rangs!E87</f>
        <v/>
      </c>
      <c r="E88" s="207" t="str">
        <f>Rangs!F87</f>
        <v/>
      </c>
      <c r="F88" s="207" t="str">
        <f>Rangs!G87</f>
        <v/>
      </c>
      <c r="G88" s="207" t="str">
        <f>Rangs!H87</f>
        <v/>
      </c>
      <c r="H88" s="207" t="str">
        <f>Rangs!I87</f>
        <v/>
      </c>
      <c r="I88" s="207" t="str">
        <f>Rangs!J87</f>
        <v/>
      </c>
      <c r="J88" s="207" t="str">
        <f>Rangs!K87</f>
        <v/>
      </c>
      <c r="K88" s="207" t="str">
        <f>Rangs!L87</f>
        <v/>
      </c>
      <c r="L88" s="215" t="str">
        <f>Rangs!M87</f>
        <v/>
      </c>
      <c r="M88" s="203" t="s">
        <v>231</v>
      </c>
      <c r="N88" s="137">
        <f>ABS(N15-N27)</f>
        <v>0</v>
      </c>
      <c r="O88" s="202" t="s">
        <v>95</v>
      </c>
      <c r="P88" s="137">
        <f t="shared" si="0"/>
        <v>0</v>
      </c>
      <c r="Q88" s="140"/>
      <c r="R88" s="141"/>
      <c r="S88" s="153"/>
    </row>
    <row r="89" spans="1:19">
      <c r="A89" s="192" t="str">
        <f>Rangs!B88</f>
        <v/>
      </c>
      <c r="B89" s="192" t="str">
        <f>Rangs!C88</f>
        <v/>
      </c>
      <c r="C89" s="207" t="str">
        <f>Rangs!D88</f>
        <v/>
      </c>
      <c r="D89" s="207" t="str">
        <f>Rangs!E88</f>
        <v/>
      </c>
      <c r="E89" s="207" t="str">
        <f>Rangs!F88</f>
        <v/>
      </c>
      <c r="F89" s="207" t="str">
        <f>Rangs!G88</f>
        <v/>
      </c>
      <c r="G89" s="207" t="str">
        <f>Rangs!H88</f>
        <v/>
      </c>
      <c r="H89" s="207" t="str">
        <f>Rangs!I88</f>
        <v/>
      </c>
      <c r="I89" s="207" t="str">
        <f>Rangs!J88</f>
        <v/>
      </c>
      <c r="J89" s="207" t="str">
        <f>Rangs!K88</f>
        <v/>
      </c>
      <c r="K89" s="207" t="str">
        <f>Rangs!L88</f>
        <v/>
      </c>
      <c r="L89" s="215" t="str">
        <f>Rangs!M88</f>
        <v/>
      </c>
      <c r="M89" s="203" t="s">
        <v>194</v>
      </c>
      <c r="N89" s="137">
        <f>ABS(N17-N19)</f>
        <v>0</v>
      </c>
      <c r="O89" s="202" t="s">
        <v>95</v>
      </c>
      <c r="P89" s="137">
        <f t="shared" si="0"/>
        <v>0</v>
      </c>
      <c r="Q89" s="177"/>
      <c r="R89" s="141"/>
      <c r="S89" s="153"/>
    </row>
    <row r="90" spans="1:19">
      <c r="A90" s="192" t="str">
        <f>Rangs!B89</f>
        <v/>
      </c>
      <c r="B90" s="192" t="str">
        <f>Rangs!C89</f>
        <v/>
      </c>
      <c r="C90" s="207" t="str">
        <f>Rangs!D89</f>
        <v/>
      </c>
      <c r="D90" s="207" t="str">
        <f>Rangs!E89</f>
        <v/>
      </c>
      <c r="E90" s="207" t="str">
        <f>Rangs!F89</f>
        <v/>
      </c>
      <c r="F90" s="207" t="str">
        <f>Rangs!G89</f>
        <v/>
      </c>
      <c r="G90" s="207" t="str">
        <f>Rangs!H89</f>
        <v/>
      </c>
      <c r="H90" s="207" t="str">
        <f>Rangs!I89</f>
        <v/>
      </c>
      <c r="I90" s="207" t="str">
        <f>Rangs!J89</f>
        <v/>
      </c>
      <c r="J90" s="207" t="str">
        <f>Rangs!K89</f>
        <v/>
      </c>
      <c r="K90" s="207" t="str">
        <f>Rangs!L89</f>
        <v/>
      </c>
      <c r="L90" s="215" t="str">
        <f>Rangs!M89</f>
        <v/>
      </c>
      <c r="M90" s="203" t="s">
        <v>202</v>
      </c>
      <c r="N90" s="137">
        <f>ABS(N17-N21)</f>
        <v>0</v>
      </c>
      <c r="O90" s="202" t="s">
        <v>95</v>
      </c>
      <c r="P90" s="137">
        <f t="shared" si="0"/>
        <v>0</v>
      </c>
      <c r="Q90" s="177"/>
      <c r="R90" s="141"/>
      <c r="S90" s="153"/>
    </row>
    <row r="91" spans="1:19">
      <c r="A91" s="192" t="str">
        <f>Rangs!B90</f>
        <v/>
      </c>
      <c r="B91" s="192" t="str">
        <f>Rangs!C90</f>
        <v/>
      </c>
      <c r="C91" s="207" t="str">
        <f>Rangs!D90</f>
        <v/>
      </c>
      <c r="D91" s="207" t="str">
        <f>Rangs!E90</f>
        <v/>
      </c>
      <c r="E91" s="207" t="str">
        <f>Rangs!F90</f>
        <v/>
      </c>
      <c r="F91" s="207" t="str">
        <f>Rangs!G90</f>
        <v/>
      </c>
      <c r="G91" s="207" t="str">
        <f>Rangs!H90</f>
        <v/>
      </c>
      <c r="H91" s="207" t="str">
        <f>Rangs!I90</f>
        <v/>
      </c>
      <c r="I91" s="207" t="str">
        <f>Rangs!J90</f>
        <v/>
      </c>
      <c r="J91" s="207" t="str">
        <f>Rangs!K90</f>
        <v/>
      </c>
      <c r="K91" s="207" t="str">
        <f>Rangs!L90</f>
        <v/>
      </c>
      <c r="L91" s="215" t="str">
        <f>Rangs!M90</f>
        <v/>
      </c>
      <c r="M91" s="203" t="s">
        <v>211</v>
      </c>
      <c r="N91" s="137">
        <f>ABS(N17-N23)</f>
        <v>0</v>
      </c>
      <c r="O91" s="202" t="s">
        <v>95</v>
      </c>
      <c r="P91" s="137">
        <f t="shared" si="0"/>
        <v>0</v>
      </c>
      <c r="Q91" s="177"/>
      <c r="R91" s="141"/>
      <c r="S91" s="153"/>
    </row>
    <row r="92" spans="1:19">
      <c r="A92" s="192" t="str">
        <f>Rangs!B91</f>
        <v/>
      </c>
      <c r="B92" s="192" t="str">
        <f>Rangs!C91</f>
        <v/>
      </c>
      <c r="C92" s="207" t="str">
        <f>Rangs!D91</f>
        <v/>
      </c>
      <c r="D92" s="207" t="str">
        <f>Rangs!E91</f>
        <v/>
      </c>
      <c r="E92" s="207" t="str">
        <f>Rangs!F91</f>
        <v/>
      </c>
      <c r="F92" s="207" t="str">
        <f>Rangs!G91</f>
        <v/>
      </c>
      <c r="G92" s="207" t="str">
        <f>Rangs!H91</f>
        <v/>
      </c>
      <c r="H92" s="207" t="str">
        <f>Rangs!I91</f>
        <v/>
      </c>
      <c r="I92" s="207" t="str">
        <f>Rangs!J91</f>
        <v/>
      </c>
      <c r="J92" s="207" t="str">
        <f>Rangs!K91</f>
        <v/>
      </c>
      <c r="K92" s="207" t="str">
        <f>Rangs!L91</f>
        <v/>
      </c>
      <c r="L92" s="215" t="str">
        <f>Rangs!M91</f>
        <v/>
      </c>
      <c r="M92" s="203" t="s">
        <v>221</v>
      </c>
      <c r="N92" s="137">
        <f>ABS(N17-N25)</f>
        <v>0</v>
      </c>
      <c r="O92" s="202" t="s">
        <v>95</v>
      </c>
      <c r="P92" s="137">
        <f t="shared" si="0"/>
        <v>0</v>
      </c>
      <c r="Q92" s="177"/>
      <c r="R92" s="141"/>
      <c r="S92" s="153"/>
    </row>
    <row r="93" spans="1:19">
      <c r="A93" s="192" t="str">
        <f>Rangs!B92</f>
        <v/>
      </c>
      <c r="B93" s="192" t="str">
        <f>Rangs!C92</f>
        <v/>
      </c>
      <c r="C93" s="207" t="str">
        <f>Rangs!D92</f>
        <v/>
      </c>
      <c r="D93" s="207" t="str">
        <f>Rangs!E92</f>
        <v/>
      </c>
      <c r="E93" s="207" t="str">
        <f>Rangs!F92</f>
        <v/>
      </c>
      <c r="F93" s="207" t="str">
        <f>Rangs!G92</f>
        <v/>
      </c>
      <c r="G93" s="207" t="str">
        <f>Rangs!H92</f>
        <v/>
      </c>
      <c r="H93" s="207" t="str">
        <f>Rangs!I92</f>
        <v/>
      </c>
      <c r="I93" s="207" t="str">
        <f>Rangs!J92</f>
        <v/>
      </c>
      <c r="J93" s="207" t="str">
        <f>Rangs!K92</f>
        <v/>
      </c>
      <c r="K93" s="207" t="str">
        <f>Rangs!L92</f>
        <v/>
      </c>
      <c r="L93" s="215" t="str">
        <f>Rangs!M92</f>
        <v/>
      </c>
      <c r="M93" s="203" t="s">
        <v>232</v>
      </c>
      <c r="N93" s="137">
        <f>ABS(N17-N27)</f>
        <v>0</v>
      </c>
      <c r="O93" s="202" t="s">
        <v>95</v>
      </c>
      <c r="P93" s="137">
        <f t="shared" si="0"/>
        <v>0</v>
      </c>
      <c r="Q93" s="177"/>
      <c r="R93" s="141"/>
      <c r="S93" s="153"/>
    </row>
    <row r="94" spans="1:19">
      <c r="A94" s="192" t="str">
        <f>Rangs!B93</f>
        <v/>
      </c>
      <c r="B94" s="192" t="str">
        <f>Rangs!C93</f>
        <v/>
      </c>
      <c r="C94" s="207" t="str">
        <f>Rangs!D93</f>
        <v/>
      </c>
      <c r="D94" s="207" t="str">
        <f>Rangs!E93</f>
        <v/>
      </c>
      <c r="E94" s="207" t="str">
        <f>Rangs!F93</f>
        <v/>
      </c>
      <c r="F94" s="207" t="str">
        <f>Rangs!G93</f>
        <v/>
      </c>
      <c r="G94" s="207" t="str">
        <f>Rangs!H93</f>
        <v/>
      </c>
      <c r="H94" s="207" t="str">
        <f>Rangs!I93</f>
        <v/>
      </c>
      <c r="I94" s="207" t="str">
        <f>Rangs!J93</f>
        <v/>
      </c>
      <c r="J94" s="207" t="str">
        <f>Rangs!K93</f>
        <v/>
      </c>
      <c r="K94" s="207" t="str">
        <f>Rangs!L93</f>
        <v/>
      </c>
      <c r="L94" s="215" t="str">
        <f>Rangs!M93</f>
        <v/>
      </c>
      <c r="M94" s="203" t="s">
        <v>203</v>
      </c>
      <c r="N94" s="137">
        <f>ABS(N19-N21)</f>
        <v>0</v>
      </c>
      <c r="O94" s="202" t="s">
        <v>95</v>
      </c>
      <c r="P94" s="137">
        <f t="shared" si="0"/>
        <v>0</v>
      </c>
      <c r="Q94" s="177"/>
      <c r="R94" s="141"/>
      <c r="S94" s="153"/>
    </row>
    <row r="95" spans="1:19">
      <c r="A95" s="192" t="str">
        <f>Rangs!B94</f>
        <v/>
      </c>
      <c r="B95" s="192" t="str">
        <f>Rangs!C94</f>
        <v/>
      </c>
      <c r="C95" s="207" t="str">
        <f>Rangs!D94</f>
        <v/>
      </c>
      <c r="D95" s="207" t="str">
        <f>Rangs!E94</f>
        <v/>
      </c>
      <c r="E95" s="207" t="str">
        <f>Rangs!F94</f>
        <v/>
      </c>
      <c r="F95" s="207" t="str">
        <f>Rangs!G94</f>
        <v/>
      </c>
      <c r="G95" s="207" t="str">
        <f>Rangs!H94</f>
        <v/>
      </c>
      <c r="H95" s="207" t="str">
        <f>Rangs!I94</f>
        <v/>
      </c>
      <c r="I95" s="207" t="str">
        <f>Rangs!J94</f>
        <v/>
      </c>
      <c r="J95" s="207" t="str">
        <f>Rangs!K94</f>
        <v/>
      </c>
      <c r="K95" s="207" t="str">
        <f>Rangs!L94</f>
        <v/>
      </c>
      <c r="L95" s="215" t="str">
        <f>Rangs!M94</f>
        <v/>
      </c>
      <c r="M95" s="203" t="s">
        <v>212</v>
      </c>
      <c r="N95" s="137">
        <f>ABS(N19-N23)</f>
        <v>0</v>
      </c>
      <c r="O95" s="202" t="s">
        <v>95</v>
      </c>
      <c r="P95" s="137">
        <f t="shared" si="0"/>
        <v>0</v>
      </c>
      <c r="Q95" s="177"/>
      <c r="R95" s="141"/>
      <c r="S95" s="153"/>
    </row>
    <row r="96" spans="1:19">
      <c r="A96" s="192" t="str">
        <f>Rangs!B95</f>
        <v/>
      </c>
      <c r="B96" s="192" t="str">
        <f>Rangs!C95</f>
        <v/>
      </c>
      <c r="C96" s="207" t="str">
        <f>Rangs!D95</f>
        <v/>
      </c>
      <c r="D96" s="207" t="str">
        <f>Rangs!E95</f>
        <v/>
      </c>
      <c r="E96" s="207" t="str">
        <f>Rangs!F95</f>
        <v/>
      </c>
      <c r="F96" s="207" t="str">
        <f>Rangs!G95</f>
        <v/>
      </c>
      <c r="G96" s="207" t="str">
        <f>Rangs!H95</f>
        <v/>
      </c>
      <c r="H96" s="207" t="str">
        <f>Rangs!I95</f>
        <v/>
      </c>
      <c r="I96" s="207" t="str">
        <f>Rangs!J95</f>
        <v/>
      </c>
      <c r="J96" s="207" t="str">
        <f>Rangs!K95</f>
        <v/>
      </c>
      <c r="K96" s="207" t="str">
        <f>Rangs!L95</f>
        <v/>
      </c>
      <c r="L96" s="215" t="str">
        <f>Rangs!M95</f>
        <v/>
      </c>
      <c r="M96" s="203" t="s">
        <v>222</v>
      </c>
      <c r="N96" s="137">
        <f>ABS(N19-N25)</f>
        <v>0</v>
      </c>
      <c r="O96" s="202" t="s">
        <v>95</v>
      </c>
      <c r="P96" s="137">
        <f t="shared" si="0"/>
        <v>0</v>
      </c>
      <c r="Q96" s="177"/>
      <c r="R96" s="141"/>
      <c r="S96" s="153"/>
    </row>
    <row r="97" spans="1:19">
      <c r="A97" s="192" t="str">
        <f>Rangs!B96</f>
        <v/>
      </c>
      <c r="B97" s="192" t="str">
        <f>Rangs!C96</f>
        <v/>
      </c>
      <c r="C97" s="207" t="str">
        <f>Rangs!D96</f>
        <v/>
      </c>
      <c r="D97" s="207" t="str">
        <f>Rangs!E96</f>
        <v/>
      </c>
      <c r="E97" s="207" t="str">
        <f>Rangs!F96</f>
        <v/>
      </c>
      <c r="F97" s="207" t="str">
        <f>Rangs!G96</f>
        <v/>
      </c>
      <c r="G97" s="207" t="str">
        <f>Rangs!H96</f>
        <v/>
      </c>
      <c r="H97" s="207" t="str">
        <f>Rangs!I96</f>
        <v/>
      </c>
      <c r="I97" s="207" t="str">
        <f>Rangs!J96</f>
        <v/>
      </c>
      <c r="J97" s="207" t="str">
        <f>Rangs!K96</f>
        <v/>
      </c>
      <c r="K97" s="207" t="str">
        <f>Rangs!L96</f>
        <v/>
      </c>
      <c r="L97" s="215" t="str">
        <f>Rangs!M96</f>
        <v/>
      </c>
      <c r="M97" s="203" t="s">
        <v>233</v>
      </c>
      <c r="N97" s="137">
        <f>ABS(N19-N27)</f>
        <v>0</v>
      </c>
      <c r="O97" s="202" t="s">
        <v>95</v>
      </c>
      <c r="P97" s="137">
        <f t="shared" si="0"/>
        <v>0</v>
      </c>
      <c r="Q97" s="177"/>
      <c r="R97" s="141"/>
      <c r="S97" s="153"/>
    </row>
    <row r="98" spans="1:19">
      <c r="A98" s="192" t="str">
        <f>Rangs!B97</f>
        <v/>
      </c>
      <c r="B98" s="192" t="str">
        <f>Rangs!C97</f>
        <v/>
      </c>
      <c r="C98" s="207" t="str">
        <f>Rangs!D97</f>
        <v/>
      </c>
      <c r="D98" s="207" t="str">
        <f>Rangs!E97</f>
        <v/>
      </c>
      <c r="E98" s="207" t="str">
        <f>Rangs!F97</f>
        <v/>
      </c>
      <c r="F98" s="207" t="str">
        <f>Rangs!G97</f>
        <v/>
      </c>
      <c r="G98" s="207" t="str">
        <f>Rangs!H97</f>
        <v/>
      </c>
      <c r="H98" s="207" t="str">
        <f>Rangs!I97</f>
        <v/>
      </c>
      <c r="I98" s="207" t="str">
        <f>Rangs!J97</f>
        <v/>
      </c>
      <c r="J98" s="207" t="str">
        <f>Rangs!K97</f>
        <v/>
      </c>
      <c r="K98" s="207" t="str">
        <f>Rangs!L97</f>
        <v/>
      </c>
      <c r="L98" s="215" t="str">
        <f>Rangs!M97</f>
        <v/>
      </c>
      <c r="M98" s="203" t="s">
        <v>213</v>
      </c>
      <c r="N98" s="137">
        <f>ABS(N21-N23)</f>
        <v>0</v>
      </c>
      <c r="O98" s="202" t="s">
        <v>95</v>
      </c>
      <c r="P98" s="137">
        <f t="shared" si="0"/>
        <v>0</v>
      </c>
      <c r="Q98" s="177"/>
      <c r="R98" s="141"/>
      <c r="S98" s="153"/>
    </row>
    <row r="99" spans="1:19">
      <c r="A99" s="192" t="str">
        <f>Rangs!B98</f>
        <v/>
      </c>
      <c r="B99" s="192" t="str">
        <f>Rangs!C98</f>
        <v/>
      </c>
      <c r="C99" s="207" t="str">
        <f>Rangs!D98</f>
        <v/>
      </c>
      <c r="D99" s="207" t="str">
        <f>Rangs!E98</f>
        <v/>
      </c>
      <c r="E99" s="207" t="str">
        <f>Rangs!F98</f>
        <v/>
      </c>
      <c r="F99" s="207" t="str">
        <f>Rangs!G98</f>
        <v/>
      </c>
      <c r="G99" s="207" t="str">
        <f>Rangs!H98</f>
        <v/>
      </c>
      <c r="H99" s="207" t="str">
        <f>Rangs!I98</f>
        <v/>
      </c>
      <c r="I99" s="207" t="str">
        <f>Rangs!J98</f>
        <v/>
      </c>
      <c r="J99" s="207" t="str">
        <f>Rangs!K98</f>
        <v/>
      </c>
      <c r="K99" s="207" t="str">
        <f>Rangs!L98</f>
        <v/>
      </c>
      <c r="L99" s="215" t="str">
        <f>Rangs!M98</f>
        <v/>
      </c>
      <c r="M99" s="203" t="s">
        <v>223</v>
      </c>
      <c r="N99" s="137">
        <f>ABS(N21-N25)</f>
        <v>0</v>
      </c>
      <c r="O99" s="202" t="s">
        <v>95</v>
      </c>
      <c r="P99" s="137">
        <f t="shared" si="0"/>
        <v>0</v>
      </c>
      <c r="Q99" s="177"/>
      <c r="R99" s="141"/>
      <c r="S99" s="153"/>
    </row>
    <row r="100" spans="1:19">
      <c r="A100" s="192" t="str">
        <f>Rangs!B99</f>
        <v/>
      </c>
      <c r="B100" s="192" t="str">
        <f>Rangs!C99</f>
        <v/>
      </c>
      <c r="C100" s="207" t="str">
        <f>Rangs!D99</f>
        <v/>
      </c>
      <c r="D100" s="207" t="str">
        <f>Rangs!E99</f>
        <v/>
      </c>
      <c r="E100" s="207" t="str">
        <f>Rangs!F99</f>
        <v/>
      </c>
      <c r="F100" s="207" t="str">
        <f>Rangs!G99</f>
        <v/>
      </c>
      <c r="G100" s="207" t="str">
        <f>Rangs!H99</f>
        <v/>
      </c>
      <c r="H100" s="207" t="str">
        <f>Rangs!I99</f>
        <v/>
      </c>
      <c r="I100" s="207" t="str">
        <f>Rangs!J99</f>
        <v/>
      </c>
      <c r="J100" s="207" t="str">
        <f>Rangs!K99</f>
        <v/>
      </c>
      <c r="K100" s="207" t="str">
        <f>Rangs!L99</f>
        <v/>
      </c>
      <c r="L100" s="215" t="str">
        <f>Rangs!M99</f>
        <v/>
      </c>
      <c r="M100" s="203" t="s">
        <v>234</v>
      </c>
      <c r="N100" s="137">
        <f>ABS(N21-N27)</f>
        <v>0</v>
      </c>
      <c r="O100" s="202" t="s">
        <v>95</v>
      </c>
      <c r="P100" s="137">
        <f t="shared" si="0"/>
        <v>0</v>
      </c>
      <c r="Q100" s="177"/>
      <c r="R100" s="141"/>
      <c r="S100" s="153"/>
    </row>
    <row r="101" spans="1:19">
      <c r="A101" s="192" t="str">
        <f>Rangs!B100</f>
        <v/>
      </c>
      <c r="B101" s="192" t="str">
        <f>Rangs!C100</f>
        <v/>
      </c>
      <c r="C101" s="207" t="str">
        <f>Rangs!D100</f>
        <v/>
      </c>
      <c r="D101" s="207" t="str">
        <f>Rangs!E100</f>
        <v/>
      </c>
      <c r="E101" s="207" t="str">
        <f>Rangs!F100</f>
        <v/>
      </c>
      <c r="F101" s="207" t="str">
        <f>Rangs!G100</f>
        <v/>
      </c>
      <c r="G101" s="207" t="str">
        <f>Rangs!H100</f>
        <v/>
      </c>
      <c r="H101" s="207" t="str">
        <f>Rangs!I100</f>
        <v/>
      </c>
      <c r="I101" s="207" t="str">
        <f>Rangs!J100</f>
        <v/>
      </c>
      <c r="J101" s="207" t="str">
        <f>Rangs!K100</f>
        <v/>
      </c>
      <c r="K101" s="207" t="str">
        <f>Rangs!L100</f>
        <v/>
      </c>
      <c r="L101" s="215" t="str">
        <f>Rangs!M100</f>
        <v/>
      </c>
      <c r="M101" s="203" t="s">
        <v>224</v>
      </c>
      <c r="N101" s="137">
        <f>ABS(N23-N25)</f>
        <v>0</v>
      </c>
      <c r="O101" s="202" t="s">
        <v>95</v>
      </c>
      <c r="P101" s="137">
        <f t="shared" si="0"/>
        <v>0</v>
      </c>
      <c r="Q101" s="177"/>
      <c r="R101" s="141"/>
      <c r="S101" s="153"/>
    </row>
    <row r="102" spans="1:19">
      <c r="A102" s="192" t="str">
        <f>Rangs!B101</f>
        <v/>
      </c>
      <c r="B102" s="192" t="str">
        <f>Rangs!C101</f>
        <v/>
      </c>
      <c r="C102" s="207" t="str">
        <f>Rangs!D101</f>
        <v/>
      </c>
      <c r="D102" s="207" t="str">
        <f>Rangs!E101</f>
        <v/>
      </c>
      <c r="E102" s="207" t="str">
        <f>Rangs!F101</f>
        <v/>
      </c>
      <c r="F102" s="207" t="str">
        <f>Rangs!G101</f>
        <v/>
      </c>
      <c r="G102" s="207" t="str">
        <f>Rangs!H101</f>
        <v/>
      </c>
      <c r="H102" s="207" t="str">
        <f>Rangs!I101</f>
        <v/>
      </c>
      <c r="I102" s="207" t="str">
        <f>Rangs!J101</f>
        <v/>
      </c>
      <c r="J102" s="207" t="str">
        <f>Rangs!K101</f>
        <v/>
      </c>
      <c r="K102" s="207" t="str">
        <f>Rangs!L101</f>
        <v/>
      </c>
      <c r="L102" s="215" t="str">
        <f>Rangs!M101</f>
        <v/>
      </c>
      <c r="M102" s="203" t="s">
        <v>235</v>
      </c>
      <c r="N102" s="137">
        <f>ABS(N23-N27)</f>
        <v>0</v>
      </c>
      <c r="O102" s="202" t="s">
        <v>95</v>
      </c>
      <c r="P102" s="137">
        <f t="shared" si="0"/>
        <v>0</v>
      </c>
      <c r="Q102" s="177"/>
      <c r="R102" s="141"/>
      <c r="S102" s="153"/>
    </row>
    <row r="103" spans="1:19" ht="16.2" thickBot="1">
      <c r="A103" s="192" t="str">
        <f>Rangs!B102</f>
        <v/>
      </c>
      <c r="B103" s="192" t="str">
        <f>Rangs!C102</f>
        <v/>
      </c>
      <c r="C103" s="207" t="str">
        <f>Rangs!D102</f>
        <v/>
      </c>
      <c r="D103" s="207" t="str">
        <f>Rangs!E102</f>
        <v/>
      </c>
      <c r="E103" s="207" t="str">
        <f>Rangs!F102</f>
        <v/>
      </c>
      <c r="F103" s="207" t="str">
        <f>Rangs!G102</f>
        <v/>
      </c>
      <c r="G103" s="207" t="str">
        <f>Rangs!H102</f>
        <v/>
      </c>
      <c r="H103" s="207" t="str">
        <f>Rangs!I102</f>
        <v/>
      </c>
      <c r="I103" s="207" t="str">
        <f>Rangs!J102</f>
        <v/>
      </c>
      <c r="J103" s="207" t="str">
        <f>Rangs!K102</f>
        <v/>
      </c>
      <c r="K103" s="207" t="str">
        <f>Rangs!L102</f>
        <v/>
      </c>
      <c r="L103" s="215" t="str">
        <f>Rangs!M102</f>
        <v/>
      </c>
      <c r="M103" s="204" t="s">
        <v>236</v>
      </c>
      <c r="N103" s="155">
        <f>ABS(N25-N27)</f>
        <v>0</v>
      </c>
      <c r="O103" s="205" t="s">
        <v>95</v>
      </c>
      <c r="P103" s="155">
        <f t="shared" si="0"/>
        <v>0</v>
      </c>
      <c r="Q103" s="206"/>
      <c r="R103" s="159"/>
      <c r="S103" s="160"/>
    </row>
    <row r="104" spans="1:19" ht="16.2" thickBot="1">
      <c r="A104" s="192" t="str">
        <f>Rangs!B103</f>
        <v/>
      </c>
      <c r="B104" s="192" t="str">
        <f>Rangs!C103</f>
        <v/>
      </c>
      <c r="C104" s="207" t="str">
        <f>Rangs!D103</f>
        <v/>
      </c>
      <c r="D104" s="207" t="str">
        <f>Rangs!E103</f>
        <v/>
      </c>
      <c r="E104" s="207" t="str">
        <f>Rangs!F103</f>
        <v/>
      </c>
      <c r="F104" s="207" t="str">
        <f>Rangs!G103</f>
        <v/>
      </c>
      <c r="G104" s="207" t="str">
        <f>Rangs!H103</f>
        <v/>
      </c>
      <c r="H104" s="207" t="str">
        <f>Rangs!I103</f>
        <v/>
      </c>
      <c r="I104" s="207" t="str">
        <f>Rangs!J103</f>
        <v/>
      </c>
      <c r="J104" s="207" t="str">
        <f>Rangs!K103</f>
        <v/>
      </c>
      <c r="K104" s="207" t="str">
        <f>Rangs!L103</f>
        <v/>
      </c>
      <c r="L104" s="207" t="str">
        <f>Rangs!M103</f>
        <v/>
      </c>
      <c r="M104" s="114"/>
      <c r="N104" s="115"/>
      <c r="O104" s="115"/>
      <c r="P104" s="115"/>
      <c r="Q104" s="115"/>
      <c r="R104" s="115"/>
      <c r="S104" s="115"/>
    </row>
    <row r="105" spans="1:19" ht="46.5" customHeight="1">
      <c r="A105" s="192" t="str">
        <f>Rangs!B104</f>
        <v/>
      </c>
      <c r="B105" s="192" t="str">
        <f>Rangs!C104</f>
        <v/>
      </c>
      <c r="C105" s="207" t="str">
        <f>Rangs!D104</f>
        <v/>
      </c>
      <c r="D105" s="207" t="str">
        <f>Rangs!E104</f>
        <v/>
      </c>
      <c r="E105" s="207" t="str">
        <f>Rangs!F104</f>
        <v/>
      </c>
      <c r="F105" s="207" t="str">
        <f>Rangs!G104</f>
        <v/>
      </c>
      <c r="G105" s="207" t="str">
        <f>Rangs!H104</f>
        <v/>
      </c>
      <c r="H105" s="207" t="str">
        <f>Rangs!I104</f>
        <v/>
      </c>
      <c r="I105" s="207" t="str">
        <f>Rangs!J104</f>
        <v/>
      </c>
      <c r="J105" s="207" t="str">
        <f>Rangs!K104</f>
        <v/>
      </c>
      <c r="K105" s="207" t="str">
        <f>Rangs!L104</f>
        <v/>
      </c>
      <c r="L105" s="215" t="str">
        <f>Rangs!M104</f>
        <v/>
      </c>
      <c r="M105" s="254" t="s">
        <v>390</v>
      </c>
      <c r="N105" s="255"/>
      <c r="O105" s="255"/>
      <c r="P105" s="255"/>
      <c r="Q105" s="255"/>
      <c r="R105" s="255"/>
      <c r="S105" s="256"/>
    </row>
    <row r="106" spans="1:19">
      <c r="M106" s="143"/>
      <c r="N106" s="122"/>
      <c r="O106" s="122"/>
      <c r="P106" s="122"/>
      <c r="Q106" s="122"/>
      <c r="R106" s="122"/>
      <c r="S106" s="144"/>
    </row>
    <row r="107" spans="1:19">
      <c r="M107" s="143"/>
      <c r="N107" s="250"/>
      <c r="O107" s="250"/>
      <c r="P107" s="250"/>
      <c r="Q107" s="250"/>
      <c r="R107" s="250"/>
      <c r="S107" s="251"/>
    </row>
    <row r="108" spans="1:19">
      <c r="M108" s="164"/>
      <c r="N108" s="275" t="s">
        <v>81</v>
      </c>
      <c r="O108" s="276"/>
      <c r="P108" s="275" t="s">
        <v>82</v>
      </c>
      <c r="Q108" s="276"/>
      <c r="R108" s="123"/>
      <c r="S108" s="165"/>
    </row>
    <row r="109" spans="1:19">
      <c r="M109" s="166" t="s">
        <v>39</v>
      </c>
      <c r="N109" s="116">
        <v>0.05</v>
      </c>
      <c r="O109" s="116">
        <v>0.01</v>
      </c>
      <c r="P109" s="116">
        <v>0.05</v>
      </c>
      <c r="Q109" s="116">
        <v>0.01</v>
      </c>
      <c r="R109" s="123"/>
      <c r="S109" s="165"/>
    </row>
    <row r="110" spans="1:19" ht="16.2" thickBot="1">
      <c r="M110" s="180" t="s">
        <v>98</v>
      </c>
      <c r="N110" s="124">
        <v>3</v>
      </c>
      <c r="O110" s="125">
        <v>4</v>
      </c>
      <c r="P110" s="125">
        <v>5</v>
      </c>
      <c r="Q110" s="118">
        <v>6</v>
      </c>
      <c r="R110" s="126"/>
      <c r="S110" s="168"/>
    </row>
    <row r="111" spans="1:19" ht="16.2" thickBot="1">
      <c r="M111" s="179" t="s">
        <v>91</v>
      </c>
      <c r="N111" s="134">
        <v>3</v>
      </c>
      <c r="O111" s="122"/>
      <c r="P111" s="122"/>
      <c r="Q111" s="122"/>
      <c r="R111" s="122"/>
      <c r="S111" s="144"/>
    </row>
    <row r="112" spans="1:19">
      <c r="M112" s="143"/>
      <c r="N112" s="122"/>
      <c r="O112" s="169" t="s">
        <v>99</v>
      </c>
      <c r="P112" s="162">
        <f>VLOOKUP(11,_TZ3,N111,FALSE)</f>
        <v>2.74</v>
      </c>
      <c r="Q112" s="122"/>
      <c r="R112" s="122"/>
      <c r="S112" s="144"/>
    </row>
    <row r="113" spans="13:19">
      <c r="M113" s="247" t="s">
        <v>93</v>
      </c>
      <c r="N113" s="248"/>
      <c r="O113" s="249" t="s">
        <v>94</v>
      </c>
      <c r="P113" s="264"/>
      <c r="Q113" s="135"/>
      <c r="R113" s="136"/>
      <c r="S113" s="151"/>
    </row>
    <row r="114" spans="13:19">
      <c r="M114" s="203" t="s">
        <v>164</v>
      </c>
      <c r="N114" s="137">
        <f>ABS(N5-N7)</f>
        <v>0</v>
      </c>
      <c r="O114" s="202" t="s">
        <v>95</v>
      </c>
      <c r="P114" s="137">
        <f>$P$112*SQRT(($N$3*12*(12+1))/6)</f>
        <v>0</v>
      </c>
      <c r="Q114" s="140" t="s">
        <v>96</v>
      </c>
      <c r="R114" s="141"/>
      <c r="S114" s="153"/>
    </row>
    <row r="115" spans="13:19">
      <c r="M115" s="203" t="s">
        <v>165</v>
      </c>
      <c r="N115" s="137">
        <f>ABS(N5-N9)</f>
        <v>0</v>
      </c>
      <c r="O115" s="202" t="s">
        <v>95</v>
      </c>
      <c r="P115" s="137">
        <f t="shared" ref="P115:P124" si="1">$P$112*SQRT(($N$3*12*(12+1))/6)</f>
        <v>0</v>
      </c>
      <c r="Q115" s="140" t="s">
        <v>135</v>
      </c>
      <c r="R115" s="141"/>
      <c r="S115" s="153"/>
    </row>
    <row r="116" spans="13:19">
      <c r="M116" s="203" t="s">
        <v>169</v>
      </c>
      <c r="N116" s="137">
        <f>ABS(N5-N11)</f>
        <v>0</v>
      </c>
      <c r="O116" s="202" t="s">
        <v>95</v>
      </c>
      <c r="P116" s="137">
        <f t="shared" si="1"/>
        <v>0</v>
      </c>
      <c r="Q116" s="140" t="s">
        <v>103</v>
      </c>
      <c r="R116" s="141"/>
      <c r="S116" s="153"/>
    </row>
    <row r="117" spans="13:19">
      <c r="M117" s="203" t="s">
        <v>174</v>
      </c>
      <c r="N117" s="137">
        <f>ABS(N5-N13)</f>
        <v>0</v>
      </c>
      <c r="O117" s="202" t="s">
        <v>95</v>
      </c>
      <c r="P117" s="137">
        <f t="shared" si="1"/>
        <v>0</v>
      </c>
      <c r="Q117" s="140"/>
      <c r="R117" s="141"/>
      <c r="S117" s="153"/>
    </row>
    <row r="118" spans="13:19">
      <c r="M118" s="203" t="s">
        <v>180</v>
      </c>
      <c r="N118" s="137">
        <f>ABS(N5-N15)</f>
        <v>0</v>
      </c>
      <c r="O118" s="202" t="s">
        <v>95</v>
      </c>
      <c r="P118" s="137">
        <f t="shared" si="1"/>
        <v>0</v>
      </c>
      <c r="Q118" s="140"/>
      <c r="R118" s="141"/>
      <c r="S118" s="153"/>
    </row>
    <row r="119" spans="13:19">
      <c r="M119" s="203" t="s">
        <v>187</v>
      </c>
      <c r="N119" s="137">
        <f>ABS(N5-N17)</f>
        <v>0</v>
      </c>
      <c r="O119" s="202" t="s">
        <v>95</v>
      </c>
      <c r="P119" s="137">
        <f t="shared" si="1"/>
        <v>0</v>
      </c>
      <c r="Q119" s="140"/>
      <c r="R119" s="141"/>
      <c r="S119" s="153"/>
    </row>
    <row r="120" spans="13:19">
      <c r="M120" s="203" t="s">
        <v>195</v>
      </c>
      <c r="N120" s="137">
        <f>ABS(N5-N19)</f>
        <v>0</v>
      </c>
      <c r="O120" s="202" t="s">
        <v>95</v>
      </c>
      <c r="P120" s="137">
        <f t="shared" si="1"/>
        <v>0</v>
      </c>
      <c r="Q120" s="177"/>
      <c r="R120" s="141"/>
      <c r="S120" s="153"/>
    </row>
    <row r="121" spans="13:19">
      <c r="M121" s="203" t="s">
        <v>204</v>
      </c>
      <c r="N121" s="137">
        <f>ABS(N5-N21)</f>
        <v>0</v>
      </c>
      <c r="O121" s="202" t="s">
        <v>95</v>
      </c>
      <c r="P121" s="137">
        <f t="shared" si="1"/>
        <v>0</v>
      </c>
      <c r="Q121" s="177"/>
      <c r="R121" s="141"/>
      <c r="S121" s="153"/>
    </row>
    <row r="122" spans="13:19">
      <c r="M122" s="203" t="s">
        <v>214</v>
      </c>
      <c r="N122" s="137">
        <f>ABS(N5-N23)</f>
        <v>0</v>
      </c>
      <c r="O122" s="202" t="s">
        <v>95</v>
      </c>
      <c r="P122" s="137">
        <f t="shared" si="1"/>
        <v>0</v>
      </c>
      <c r="Q122" s="177"/>
      <c r="R122" s="141"/>
      <c r="S122" s="153"/>
    </row>
    <row r="123" spans="13:19">
      <c r="M123" s="203" t="s">
        <v>225</v>
      </c>
      <c r="N123" s="137">
        <f>ABS(N5-N25)</f>
        <v>0</v>
      </c>
      <c r="O123" s="202" t="s">
        <v>95</v>
      </c>
      <c r="P123" s="137">
        <f t="shared" si="1"/>
        <v>0</v>
      </c>
      <c r="Q123" s="177"/>
      <c r="R123" s="141"/>
      <c r="S123" s="153"/>
    </row>
    <row r="124" spans="13:19" ht="16.2" thickBot="1">
      <c r="M124" s="204" t="s">
        <v>237</v>
      </c>
      <c r="N124" s="155">
        <f>ABS(N5-N27)</f>
        <v>0</v>
      </c>
      <c r="O124" s="205" t="s">
        <v>95</v>
      </c>
      <c r="P124" s="155">
        <f t="shared" si="1"/>
        <v>0</v>
      </c>
      <c r="Q124" s="206"/>
      <c r="R124" s="159"/>
      <c r="S124" s="160"/>
    </row>
  </sheetData>
  <sheetProtection sheet="1" objects="1" scenarios="1" formatCells="0"/>
  <mergeCells count="12">
    <mergeCell ref="A1:S1"/>
    <mergeCell ref="A4:L4"/>
    <mergeCell ref="M29:S29"/>
    <mergeCell ref="N31:S31"/>
    <mergeCell ref="M37:N37"/>
    <mergeCell ref="O37:P37"/>
    <mergeCell ref="M105:S105"/>
    <mergeCell ref="N107:S107"/>
    <mergeCell ref="N108:O108"/>
    <mergeCell ref="P108:Q108"/>
    <mergeCell ref="M113:N113"/>
    <mergeCell ref="O113:P113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9"/>
  <sheetViews>
    <sheetView workbookViewId="0">
      <selection sqref="A1:T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9" width="3.5" style="97" customWidth="1"/>
    <col min="10" max="13" width="4.5" style="97" customWidth="1"/>
    <col min="14" max="14" width="14.5" style="97" customWidth="1"/>
    <col min="15" max="15" width="7" style="97" customWidth="1"/>
    <col min="16" max="16" width="7.09765625" style="97" customWidth="1"/>
    <col min="17" max="20" width="9.69921875" style="97" customWidth="1"/>
    <col min="21" max="16384" width="11.19921875" style="97"/>
  </cols>
  <sheetData>
    <row r="1" spans="1:20" ht="60.6" customHeight="1">
      <c r="A1" s="253" t="s">
        <v>391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>
      <c r="Q2" s="107" t="s">
        <v>83</v>
      </c>
      <c r="R2" s="108" t="s">
        <v>139</v>
      </c>
    </row>
    <row r="3" spans="1:20">
      <c r="N3" s="130" t="s">
        <v>113</v>
      </c>
      <c r="O3" s="131">
        <f>COUNT(A6:A105)</f>
        <v>0</v>
      </c>
      <c r="R3" s="108" t="s">
        <v>140</v>
      </c>
    </row>
    <row r="4" spans="1:20">
      <c r="A4" s="279" t="s">
        <v>100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1"/>
      <c r="N4" s="185" t="s">
        <v>84</v>
      </c>
      <c r="O4" s="186">
        <f>COUNT(A6:A105)</f>
        <v>0</v>
      </c>
    </row>
    <row r="5" spans="1:20" ht="16.2" thickBot="1">
      <c r="A5" s="221" t="s">
        <v>141</v>
      </c>
      <c r="B5" s="222" t="s">
        <v>142</v>
      </c>
      <c r="C5" s="218" t="s">
        <v>143</v>
      </c>
      <c r="D5" s="218" t="s">
        <v>144</v>
      </c>
      <c r="E5" s="218" t="s">
        <v>145</v>
      </c>
      <c r="F5" s="218" t="s">
        <v>146</v>
      </c>
      <c r="G5" s="218" t="s">
        <v>147</v>
      </c>
      <c r="H5" s="218" t="s">
        <v>148</v>
      </c>
      <c r="I5" s="218" t="s">
        <v>149</v>
      </c>
      <c r="J5" s="218" t="s">
        <v>150</v>
      </c>
      <c r="K5" s="218" t="s">
        <v>151</v>
      </c>
      <c r="L5" s="218" t="s">
        <v>152</v>
      </c>
      <c r="M5" s="218" t="s">
        <v>153</v>
      </c>
      <c r="N5" s="196" t="s">
        <v>85</v>
      </c>
      <c r="O5" s="197">
        <f>SUM(A6:A105)</f>
        <v>0</v>
      </c>
    </row>
    <row r="6" spans="1:20">
      <c r="A6" s="192" t="str">
        <f>Rangs!B5</f>
        <v/>
      </c>
      <c r="B6" s="192" t="str">
        <f>Rangs!C5</f>
        <v/>
      </c>
      <c r="C6" s="207" t="str">
        <f>Rangs!D5</f>
        <v/>
      </c>
      <c r="D6" s="207" t="str">
        <f>Rangs!E5</f>
        <v/>
      </c>
      <c r="E6" s="207" t="str">
        <f>Rangs!F5</f>
        <v/>
      </c>
      <c r="F6" s="207" t="str">
        <f>Rangs!G5</f>
        <v/>
      </c>
      <c r="G6" s="207" t="str">
        <f>Rangs!H5</f>
        <v/>
      </c>
      <c r="H6" s="207" t="str">
        <f>Rangs!I5</f>
        <v/>
      </c>
      <c r="I6" s="207" t="str">
        <f>Rangs!J5</f>
        <v/>
      </c>
      <c r="J6" s="207" t="str">
        <f>Rangs!K5</f>
        <v/>
      </c>
      <c r="K6" s="207" t="str">
        <f>Rangs!L5</f>
        <v/>
      </c>
      <c r="L6" s="207" t="str">
        <f>Rangs!M5</f>
        <v/>
      </c>
      <c r="M6" s="207" t="str">
        <f>Rangs!N5</f>
        <v/>
      </c>
      <c r="N6" s="185" t="s">
        <v>86</v>
      </c>
      <c r="O6" s="186">
        <f>COUNT(B6:B105)</f>
        <v>0</v>
      </c>
      <c r="Q6" s="112"/>
    </row>
    <row r="7" spans="1:20">
      <c r="A7" s="192" t="str">
        <f>Rangs!B6</f>
        <v/>
      </c>
      <c r="B7" s="192" t="str">
        <f>Rangs!C6</f>
        <v/>
      </c>
      <c r="C7" s="207" t="str">
        <f>Rangs!D6</f>
        <v/>
      </c>
      <c r="D7" s="207" t="str">
        <f>Rangs!E6</f>
        <v/>
      </c>
      <c r="E7" s="207" t="str">
        <f>Rangs!F6</f>
        <v/>
      </c>
      <c r="F7" s="207" t="str">
        <f>Rangs!G6</f>
        <v/>
      </c>
      <c r="G7" s="207" t="str">
        <f>Rangs!H6</f>
        <v/>
      </c>
      <c r="H7" s="207" t="str">
        <f>Rangs!I6</f>
        <v/>
      </c>
      <c r="I7" s="207" t="str">
        <f>Rangs!J6</f>
        <v/>
      </c>
      <c r="J7" s="207" t="str">
        <f>Rangs!K6</f>
        <v/>
      </c>
      <c r="K7" s="207" t="str">
        <f>Rangs!L6</f>
        <v/>
      </c>
      <c r="L7" s="207" t="str">
        <f>Rangs!M6</f>
        <v/>
      </c>
      <c r="M7" s="207" t="str">
        <f>Rangs!N6</f>
        <v/>
      </c>
      <c r="N7" s="196" t="s">
        <v>87</v>
      </c>
      <c r="O7" s="197">
        <f>SUM(B6:B105)</f>
        <v>0</v>
      </c>
    </row>
    <row r="8" spans="1:20">
      <c r="A8" s="192" t="str">
        <f>Rangs!B7</f>
        <v/>
      </c>
      <c r="B8" s="192" t="str">
        <f>Rangs!C7</f>
        <v/>
      </c>
      <c r="C8" s="207" t="str">
        <f>Rangs!D7</f>
        <v/>
      </c>
      <c r="D8" s="207" t="str">
        <f>Rangs!E7</f>
        <v/>
      </c>
      <c r="E8" s="207" t="str">
        <f>Rangs!F7</f>
        <v/>
      </c>
      <c r="F8" s="207" t="str">
        <f>Rangs!G7</f>
        <v/>
      </c>
      <c r="G8" s="207" t="str">
        <f>Rangs!H7</f>
        <v/>
      </c>
      <c r="H8" s="207" t="str">
        <f>Rangs!I7</f>
        <v/>
      </c>
      <c r="I8" s="207" t="str">
        <f>Rangs!J7</f>
        <v/>
      </c>
      <c r="J8" s="207" t="str">
        <f>Rangs!K7</f>
        <v/>
      </c>
      <c r="K8" s="207" t="str">
        <f>Rangs!L7</f>
        <v/>
      </c>
      <c r="L8" s="207" t="str">
        <f>Rangs!M7</f>
        <v/>
      </c>
      <c r="M8" s="207" t="str">
        <f>Rangs!N7</f>
        <v/>
      </c>
      <c r="N8" s="185" t="s">
        <v>88</v>
      </c>
      <c r="O8" s="186">
        <f>COUNT(C6:C105)</f>
        <v>0</v>
      </c>
      <c r="Q8" s="112"/>
    </row>
    <row r="9" spans="1:20">
      <c r="A9" s="192" t="str">
        <f>Rangs!B8</f>
        <v/>
      </c>
      <c r="B9" s="192" t="str">
        <f>Rangs!C8</f>
        <v/>
      </c>
      <c r="C9" s="207" t="str">
        <f>Rangs!D8</f>
        <v/>
      </c>
      <c r="D9" s="207" t="str">
        <f>Rangs!E8</f>
        <v/>
      </c>
      <c r="E9" s="207" t="str">
        <f>Rangs!F8</f>
        <v/>
      </c>
      <c r="F9" s="207" t="str">
        <f>Rangs!G8</f>
        <v/>
      </c>
      <c r="G9" s="207" t="str">
        <f>Rangs!H8</f>
        <v/>
      </c>
      <c r="H9" s="207" t="str">
        <f>Rangs!I8</f>
        <v/>
      </c>
      <c r="I9" s="207" t="str">
        <f>Rangs!J8</f>
        <v/>
      </c>
      <c r="J9" s="207" t="str">
        <f>Rangs!K8</f>
        <v/>
      </c>
      <c r="K9" s="207" t="str">
        <f>Rangs!L8</f>
        <v/>
      </c>
      <c r="L9" s="207" t="str">
        <f>Rangs!M8</f>
        <v/>
      </c>
      <c r="M9" s="207" t="str">
        <f>Rangs!N8</f>
        <v/>
      </c>
      <c r="N9" s="196" t="s">
        <v>89</v>
      </c>
      <c r="O9" s="197">
        <f>SUM(C6:C105)</f>
        <v>0</v>
      </c>
    </row>
    <row r="10" spans="1:20">
      <c r="A10" s="192" t="str">
        <f>Rangs!B9</f>
        <v/>
      </c>
      <c r="B10" s="192" t="str">
        <f>Rangs!C9</f>
        <v/>
      </c>
      <c r="C10" s="207" t="str">
        <f>Rangs!D9</f>
        <v/>
      </c>
      <c r="D10" s="207" t="str">
        <f>Rangs!E9</f>
        <v/>
      </c>
      <c r="E10" s="207" t="str">
        <f>Rangs!F9</f>
        <v/>
      </c>
      <c r="F10" s="207" t="str">
        <f>Rangs!G9</f>
        <v/>
      </c>
      <c r="G10" s="207" t="str">
        <f>Rangs!H9</f>
        <v/>
      </c>
      <c r="H10" s="207" t="str">
        <f>Rangs!I9</f>
        <v/>
      </c>
      <c r="I10" s="207" t="str">
        <f>Rangs!J9</f>
        <v/>
      </c>
      <c r="J10" s="207" t="str">
        <f>Rangs!K9</f>
        <v/>
      </c>
      <c r="K10" s="207" t="str">
        <f>Rangs!L9</f>
        <v/>
      </c>
      <c r="L10" s="207" t="str">
        <f>Rangs!M9</f>
        <v/>
      </c>
      <c r="M10" s="207" t="str">
        <f>Rangs!N9</f>
        <v/>
      </c>
      <c r="N10" s="185" t="s">
        <v>101</v>
      </c>
      <c r="O10" s="186">
        <f>COUNT(D6:D105)</f>
        <v>0</v>
      </c>
    </row>
    <row r="11" spans="1:20">
      <c r="A11" s="192" t="str">
        <f>Rangs!B10</f>
        <v/>
      </c>
      <c r="B11" s="192" t="str">
        <f>Rangs!C10</f>
        <v/>
      </c>
      <c r="C11" s="207" t="str">
        <f>Rangs!D10</f>
        <v/>
      </c>
      <c r="D11" s="207" t="str">
        <f>Rangs!E10</f>
        <v/>
      </c>
      <c r="E11" s="207" t="str">
        <f>Rangs!F10</f>
        <v/>
      </c>
      <c r="F11" s="207" t="str">
        <f>Rangs!G10</f>
        <v/>
      </c>
      <c r="G11" s="207" t="str">
        <f>Rangs!H10</f>
        <v/>
      </c>
      <c r="H11" s="207" t="str">
        <f>Rangs!I10</f>
        <v/>
      </c>
      <c r="I11" s="207" t="str">
        <f>Rangs!J10</f>
        <v/>
      </c>
      <c r="J11" s="207" t="str">
        <f>Rangs!K10</f>
        <v/>
      </c>
      <c r="K11" s="207" t="str">
        <f>Rangs!L10</f>
        <v/>
      </c>
      <c r="L11" s="207" t="str">
        <f>Rangs!M10</f>
        <v/>
      </c>
      <c r="M11" s="207" t="str">
        <f>Rangs!N10</f>
        <v/>
      </c>
      <c r="N11" s="196" t="s">
        <v>102</v>
      </c>
      <c r="O11" s="197">
        <f>SUM(D6:D105)</f>
        <v>0</v>
      </c>
    </row>
    <row r="12" spans="1:20">
      <c r="A12" s="192" t="str">
        <f>Rangs!B11</f>
        <v/>
      </c>
      <c r="B12" s="192" t="str">
        <f>Rangs!C11</f>
        <v/>
      </c>
      <c r="C12" s="207" t="str">
        <f>Rangs!D11</f>
        <v/>
      </c>
      <c r="D12" s="207" t="str">
        <f>Rangs!E11</f>
        <v/>
      </c>
      <c r="E12" s="207" t="str">
        <f>Rangs!F11</f>
        <v/>
      </c>
      <c r="F12" s="207" t="str">
        <f>Rangs!G11</f>
        <v/>
      </c>
      <c r="G12" s="207" t="str">
        <f>Rangs!H11</f>
        <v/>
      </c>
      <c r="H12" s="207" t="str">
        <f>Rangs!I11</f>
        <v/>
      </c>
      <c r="I12" s="207" t="str">
        <f>Rangs!J11</f>
        <v/>
      </c>
      <c r="J12" s="207" t="str">
        <f>Rangs!K11</f>
        <v/>
      </c>
      <c r="K12" s="207" t="str">
        <f>Rangs!L11</f>
        <v/>
      </c>
      <c r="L12" s="207" t="str">
        <f>Rangs!M11</f>
        <v/>
      </c>
      <c r="M12" s="207" t="str">
        <f>Rangs!N11</f>
        <v/>
      </c>
      <c r="N12" s="185" t="s">
        <v>104</v>
      </c>
      <c r="O12" s="186">
        <f>COUNT(E6:E105)</f>
        <v>0</v>
      </c>
    </row>
    <row r="13" spans="1:20">
      <c r="A13" s="192" t="str">
        <f>Rangs!B12</f>
        <v/>
      </c>
      <c r="B13" s="192" t="str">
        <f>Rangs!C12</f>
        <v/>
      </c>
      <c r="C13" s="207" t="str">
        <f>Rangs!D12</f>
        <v/>
      </c>
      <c r="D13" s="207" t="str">
        <f>Rangs!E12</f>
        <v/>
      </c>
      <c r="E13" s="207" t="str">
        <f>Rangs!F12</f>
        <v/>
      </c>
      <c r="F13" s="207" t="str">
        <f>Rangs!G12</f>
        <v/>
      </c>
      <c r="G13" s="207" t="str">
        <f>Rangs!H12</f>
        <v/>
      </c>
      <c r="H13" s="207" t="str">
        <f>Rangs!I12</f>
        <v/>
      </c>
      <c r="I13" s="207" t="str">
        <f>Rangs!J12</f>
        <v/>
      </c>
      <c r="J13" s="207" t="str">
        <f>Rangs!K12</f>
        <v/>
      </c>
      <c r="K13" s="207" t="str">
        <f>Rangs!L12</f>
        <v/>
      </c>
      <c r="L13" s="207" t="str">
        <f>Rangs!M12</f>
        <v/>
      </c>
      <c r="M13" s="207" t="str">
        <f>Rangs!N12</f>
        <v/>
      </c>
      <c r="N13" s="196" t="s">
        <v>105</v>
      </c>
      <c r="O13" s="197">
        <f>SUM(E6:E105)</f>
        <v>0</v>
      </c>
    </row>
    <row r="14" spans="1:20">
      <c r="A14" s="192" t="str">
        <f>Rangs!B13</f>
        <v/>
      </c>
      <c r="B14" s="192" t="str">
        <f>Rangs!C13</f>
        <v/>
      </c>
      <c r="C14" s="207" t="str">
        <f>Rangs!D13</f>
        <v/>
      </c>
      <c r="D14" s="207" t="str">
        <f>Rangs!E13</f>
        <v/>
      </c>
      <c r="E14" s="207" t="str">
        <f>Rangs!F13</f>
        <v/>
      </c>
      <c r="F14" s="207" t="str">
        <f>Rangs!G13</f>
        <v/>
      </c>
      <c r="G14" s="207" t="str">
        <f>Rangs!H13</f>
        <v/>
      </c>
      <c r="H14" s="207" t="str">
        <f>Rangs!I13</f>
        <v/>
      </c>
      <c r="I14" s="207" t="str">
        <f>Rangs!J13</f>
        <v/>
      </c>
      <c r="J14" s="207" t="str">
        <f>Rangs!K13</f>
        <v/>
      </c>
      <c r="K14" s="207" t="str">
        <f>Rangs!L13</f>
        <v/>
      </c>
      <c r="L14" s="207" t="str">
        <f>Rangs!M13</f>
        <v/>
      </c>
      <c r="M14" s="207" t="str">
        <f>Rangs!N13</f>
        <v/>
      </c>
      <c r="N14" s="185" t="s">
        <v>106</v>
      </c>
      <c r="O14" s="186">
        <f>COUNT(F6:F105)</f>
        <v>0</v>
      </c>
    </row>
    <row r="15" spans="1:20">
      <c r="A15" s="192" t="str">
        <f>Rangs!B14</f>
        <v/>
      </c>
      <c r="B15" s="192" t="str">
        <f>Rangs!C14</f>
        <v/>
      </c>
      <c r="C15" s="207" t="str">
        <f>Rangs!D14</f>
        <v/>
      </c>
      <c r="D15" s="207" t="str">
        <f>Rangs!E14</f>
        <v/>
      </c>
      <c r="E15" s="207" t="str">
        <f>Rangs!F14</f>
        <v/>
      </c>
      <c r="F15" s="207" t="str">
        <f>Rangs!G14</f>
        <v/>
      </c>
      <c r="G15" s="207" t="str">
        <f>Rangs!H14</f>
        <v/>
      </c>
      <c r="H15" s="207" t="str">
        <f>Rangs!I14</f>
        <v/>
      </c>
      <c r="I15" s="207" t="str">
        <f>Rangs!J14</f>
        <v/>
      </c>
      <c r="J15" s="207" t="str">
        <f>Rangs!K14</f>
        <v/>
      </c>
      <c r="K15" s="207" t="str">
        <f>Rangs!L14</f>
        <v/>
      </c>
      <c r="L15" s="207" t="str">
        <f>Rangs!M14</f>
        <v/>
      </c>
      <c r="M15" s="207" t="str">
        <f>Rangs!N14</f>
        <v/>
      </c>
      <c r="N15" s="196" t="s">
        <v>107</v>
      </c>
      <c r="O15" s="197">
        <f>SUM(F6:F105)</f>
        <v>0</v>
      </c>
    </row>
    <row r="16" spans="1:20">
      <c r="A16" s="192" t="str">
        <f>Rangs!B15</f>
        <v/>
      </c>
      <c r="B16" s="192" t="str">
        <f>Rangs!C15</f>
        <v/>
      </c>
      <c r="C16" s="207" t="str">
        <f>Rangs!D15</f>
        <v/>
      </c>
      <c r="D16" s="207" t="str">
        <f>Rangs!E15</f>
        <v/>
      </c>
      <c r="E16" s="207" t="str">
        <f>Rangs!F15</f>
        <v/>
      </c>
      <c r="F16" s="207" t="str">
        <f>Rangs!G15</f>
        <v/>
      </c>
      <c r="G16" s="207" t="str">
        <f>Rangs!H15</f>
        <v/>
      </c>
      <c r="H16" s="207" t="str">
        <f>Rangs!I15</f>
        <v/>
      </c>
      <c r="I16" s="207" t="str">
        <f>Rangs!J15</f>
        <v/>
      </c>
      <c r="J16" s="207" t="str">
        <f>Rangs!K15</f>
        <v/>
      </c>
      <c r="K16" s="207" t="str">
        <f>Rangs!L15</f>
        <v/>
      </c>
      <c r="L16" s="207" t="str">
        <f>Rangs!M15</f>
        <v/>
      </c>
      <c r="M16" s="207" t="str">
        <f>Rangs!N15</f>
        <v/>
      </c>
      <c r="N16" s="185" t="s">
        <v>108</v>
      </c>
      <c r="O16" s="186">
        <f>COUNT(G6:G105)</f>
        <v>0</v>
      </c>
    </row>
    <row r="17" spans="1:20">
      <c r="A17" s="192" t="str">
        <f>Rangs!B16</f>
        <v/>
      </c>
      <c r="B17" s="192" t="str">
        <f>Rangs!C16</f>
        <v/>
      </c>
      <c r="C17" s="207" t="str">
        <f>Rangs!D16</f>
        <v/>
      </c>
      <c r="D17" s="207" t="str">
        <f>Rangs!E16</f>
        <v/>
      </c>
      <c r="E17" s="207" t="str">
        <f>Rangs!F16</f>
        <v/>
      </c>
      <c r="F17" s="207" t="str">
        <f>Rangs!G16</f>
        <v/>
      </c>
      <c r="G17" s="207" t="str">
        <f>Rangs!H16</f>
        <v/>
      </c>
      <c r="H17" s="207" t="str">
        <f>Rangs!I16</f>
        <v/>
      </c>
      <c r="I17" s="207" t="str">
        <f>Rangs!J16</f>
        <v/>
      </c>
      <c r="J17" s="207" t="str">
        <f>Rangs!K16</f>
        <v/>
      </c>
      <c r="K17" s="207" t="str">
        <f>Rangs!L16</f>
        <v/>
      </c>
      <c r="L17" s="207" t="str">
        <f>Rangs!M16</f>
        <v/>
      </c>
      <c r="M17" s="207" t="str">
        <f>Rangs!N16</f>
        <v/>
      </c>
      <c r="N17" s="196" t="s">
        <v>109</v>
      </c>
      <c r="O17" s="197">
        <f>SUM(G6:G105)</f>
        <v>0</v>
      </c>
    </row>
    <row r="18" spans="1:20">
      <c r="A18" s="192" t="str">
        <f>Rangs!B17</f>
        <v/>
      </c>
      <c r="B18" s="192" t="str">
        <f>Rangs!C17</f>
        <v/>
      </c>
      <c r="C18" s="207" t="str">
        <f>Rangs!D17</f>
        <v/>
      </c>
      <c r="D18" s="207" t="str">
        <f>Rangs!E17</f>
        <v/>
      </c>
      <c r="E18" s="207" t="str">
        <f>Rangs!F17</f>
        <v/>
      </c>
      <c r="F18" s="207" t="str">
        <f>Rangs!G17</f>
        <v/>
      </c>
      <c r="G18" s="207" t="str">
        <f>Rangs!H17</f>
        <v/>
      </c>
      <c r="H18" s="207" t="str">
        <f>Rangs!I17</f>
        <v/>
      </c>
      <c r="I18" s="207" t="str">
        <f>Rangs!J17</f>
        <v/>
      </c>
      <c r="J18" s="207" t="str">
        <f>Rangs!K17</f>
        <v/>
      </c>
      <c r="K18" s="207" t="str">
        <f>Rangs!L17</f>
        <v/>
      </c>
      <c r="L18" s="207" t="str">
        <f>Rangs!M17</f>
        <v/>
      </c>
      <c r="M18" s="207" t="str">
        <f>Rangs!N17</f>
        <v/>
      </c>
      <c r="N18" s="185" t="s">
        <v>110</v>
      </c>
      <c r="O18" s="186">
        <f>COUNT(H6:H105)</f>
        <v>0</v>
      </c>
    </row>
    <row r="19" spans="1:20">
      <c r="A19" s="192" t="str">
        <f>Rangs!B18</f>
        <v/>
      </c>
      <c r="B19" s="192" t="str">
        <f>Rangs!C18</f>
        <v/>
      </c>
      <c r="C19" s="207" t="str">
        <f>Rangs!D18</f>
        <v/>
      </c>
      <c r="D19" s="207" t="str">
        <f>Rangs!E18</f>
        <v/>
      </c>
      <c r="E19" s="207" t="str">
        <f>Rangs!F18</f>
        <v/>
      </c>
      <c r="F19" s="207" t="str">
        <f>Rangs!G18</f>
        <v/>
      </c>
      <c r="G19" s="207" t="str">
        <f>Rangs!H18</f>
        <v/>
      </c>
      <c r="H19" s="207" t="str">
        <f>Rangs!I18</f>
        <v/>
      </c>
      <c r="I19" s="207" t="str">
        <f>Rangs!J18</f>
        <v/>
      </c>
      <c r="J19" s="207" t="str">
        <f>Rangs!K18</f>
        <v/>
      </c>
      <c r="K19" s="207" t="str">
        <f>Rangs!L18</f>
        <v/>
      </c>
      <c r="L19" s="207" t="str">
        <f>Rangs!M18</f>
        <v/>
      </c>
      <c r="M19" s="207" t="str">
        <f>Rangs!N18</f>
        <v/>
      </c>
      <c r="N19" s="196" t="s">
        <v>111</v>
      </c>
      <c r="O19" s="197">
        <f>SUM(H6:H105)</f>
        <v>0</v>
      </c>
    </row>
    <row r="20" spans="1:20">
      <c r="A20" s="192" t="str">
        <f>Rangs!B19</f>
        <v/>
      </c>
      <c r="B20" s="192" t="str">
        <f>Rangs!C19</f>
        <v/>
      </c>
      <c r="C20" s="207" t="str">
        <f>Rangs!D19</f>
        <v/>
      </c>
      <c r="D20" s="207" t="str">
        <f>Rangs!E19</f>
        <v/>
      </c>
      <c r="E20" s="207" t="str">
        <f>Rangs!F19</f>
        <v/>
      </c>
      <c r="F20" s="207" t="str">
        <f>Rangs!G19</f>
        <v/>
      </c>
      <c r="G20" s="207" t="str">
        <f>Rangs!H19</f>
        <v/>
      </c>
      <c r="H20" s="207" t="str">
        <f>Rangs!I19</f>
        <v/>
      </c>
      <c r="I20" s="207" t="str">
        <f>Rangs!J19</f>
        <v/>
      </c>
      <c r="J20" s="207" t="str">
        <f>Rangs!K19</f>
        <v/>
      </c>
      <c r="K20" s="207" t="str">
        <f>Rangs!L19</f>
        <v/>
      </c>
      <c r="L20" s="207" t="str">
        <f>Rangs!M19</f>
        <v/>
      </c>
      <c r="M20" s="207" t="str">
        <f>Rangs!N19</f>
        <v/>
      </c>
      <c r="N20" s="185" t="s">
        <v>119</v>
      </c>
      <c r="O20" s="186">
        <f>COUNT(I6:I105)</f>
        <v>0</v>
      </c>
    </row>
    <row r="21" spans="1:20">
      <c r="A21" s="192" t="str">
        <f>Rangs!B20</f>
        <v/>
      </c>
      <c r="B21" s="192" t="str">
        <f>Rangs!C20</f>
        <v/>
      </c>
      <c r="C21" s="207" t="str">
        <f>Rangs!D20</f>
        <v/>
      </c>
      <c r="D21" s="207" t="str">
        <f>Rangs!E20</f>
        <v/>
      </c>
      <c r="E21" s="207" t="str">
        <f>Rangs!F20</f>
        <v/>
      </c>
      <c r="F21" s="207" t="str">
        <f>Rangs!G20</f>
        <v/>
      </c>
      <c r="G21" s="207" t="str">
        <f>Rangs!H20</f>
        <v/>
      </c>
      <c r="H21" s="207" t="str">
        <f>Rangs!I20</f>
        <v/>
      </c>
      <c r="I21" s="207" t="str">
        <f>Rangs!J20</f>
        <v/>
      </c>
      <c r="J21" s="207" t="str">
        <f>Rangs!K20</f>
        <v/>
      </c>
      <c r="K21" s="207" t="str">
        <f>Rangs!L20</f>
        <v/>
      </c>
      <c r="L21" s="207" t="str">
        <f>Rangs!M20</f>
        <v/>
      </c>
      <c r="M21" s="207" t="str">
        <f>Rangs!N20</f>
        <v/>
      </c>
      <c r="N21" s="196" t="s">
        <v>120</v>
      </c>
      <c r="O21" s="197">
        <f>SUM(I6:I105)</f>
        <v>0</v>
      </c>
    </row>
    <row r="22" spans="1:20">
      <c r="A22" s="192" t="str">
        <f>Rangs!B21</f>
        <v/>
      </c>
      <c r="B22" s="192" t="str">
        <f>Rangs!C21</f>
        <v/>
      </c>
      <c r="C22" s="207" t="str">
        <f>Rangs!D21</f>
        <v/>
      </c>
      <c r="D22" s="207" t="str">
        <f>Rangs!E21</f>
        <v/>
      </c>
      <c r="E22" s="207" t="str">
        <f>Rangs!F21</f>
        <v/>
      </c>
      <c r="F22" s="207" t="str">
        <f>Rangs!G21</f>
        <v/>
      </c>
      <c r="G22" s="207" t="str">
        <f>Rangs!H21</f>
        <v/>
      </c>
      <c r="H22" s="207" t="str">
        <f>Rangs!I21</f>
        <v/>
      </c>
      <c r="I22" s="207" t="str">
        <f>Rangs!J21</f>
        <v/>
      </c>
      <c r="J22" s="207" t="str">
        <f>Rangs!K21</f>
        <v/>
      </c>
      <c r="K22" s="207" t="str">
        <f>Rangs!L21</f>
        <v/>
      </c>
      <c r="L22" s="207" t="str">
        <f>Rangs!M21</f>
        <v/>
      </c>
      <c r="M22" s="207" t="str">
        <f>Rangs!N21</f>
        <v/>
      </c>
      <c r="N22" s="185" t="s">
        <v>121</v>
      </c>
      <c r="O22" s="186">
        <f>COUNT(J6:J105)</f>
        <v>0</v>
      </c>
    </row>
    <row r="23" spans="1:20">
      <c r="A23" s="192" t="str">
        <f>Rangs!B22</f>
        <v/>
      </c>
      <c r="B23" s="192" t="str">
        <f>Rangs!C22</f>
        <v/>
      </c>
      <c r="C23" s="207" t="str">
        <f>Rangs!D22</f>
        <v/>
      </c>
      <c r="D23" s="207" t="str">
        <f>Rangs!E22</f>
        <v/>
      </c>
      <c r="E23" s="207" t="str">
        <f>Rangs!F22</f>
        <v/>
      </c>
      <c r="F23" s="207" t="str">
        <f>Rangs!G22</f>
        <v/>
      </c>
      <c r="G23" s="207" t="str">
        <f>Rangs!H22</f>
        <v/>
      </c>
      <c r="H23" s="207" t="str">
        <f>Rangs!I22</f>
        <v/>
      </c>
      <c r="I23" s="207" t="str">
        <f>Rangs!J22</f>
        <v/>
      </c>
      <c r="J23" s="207" t="str">
        <f>Rangs!K22</f>
        <v/>
      </c>
      <c r="K23" s="207" t="str">
        <f>Rangs!L22</f>
        <v/>
      </c>
      <c r="L23" s="207" t="str">
        <f>Rangs!M22</f>
        <v/>
      </c>
      <c r="M23" s="207" t="str">
        <f>Rangs!N22</f>
        <v/>
      </c>
      <c r="N23" s="196" t="s">
        <v>123</v>
      </c>
      <c r="O23" s="197">
        <f>SUM(J6:J105)</f>
        <v>0</v>
      </c>
    </row>
    <row r="24" spans="1:20">
      <c r="A24" s="192" t="str">
        <f>Rangs!B23</f>
        <v/>
      </c>
      <c r="B24" s="192" t="str">
        <f>Rangs!C23</f>
        <v/>
      </c>
      <c r="C24" s="207" t="str">
        <f>Rangs!D23</f>
        <v/>
      </c>
      <c r="D24" s="207" t="str">
        <f>Rangs!E23</f>
        <v/>
      </c>
      <c r="E24" s="207" t="str">
        <f>Rangs!F23</f>
        <v/>
      </c>
      <c r="F24" s="207" t="str">
        <f>Rangs!G23</f>
        <v/>
      </c>
      <c r="G24" s="207" t="str">
        <f>Rangs!H23</f>
        <v/>
      </c>
      <c r="H24" s="207" t="str">
        <f>Rangs!I23</f>
        <v/>
      </c>
      <c r="I24" s="207" t="str">
        <f>Rangs!J23</f>
        <v/>
      </c>
      <c r="J24" s="207" t="str">
        <f>Rangs!K23</f>
        <v/>
      </c>
      <c r="K24" s="207" t="str">
        <f>Rangs!L23</f>
        <v/>
      </c>
      <c r="L24" s="207" t="str">
        <f>Rangs!M23</f>
        <v/>
      </c>
      <c r="M24" s="207" t="str">
        <f>Rangs!N23</f>
        <v/>
      </c>
      <c r="N24" s="185" t="s">
        <v>122</v>
      </c>
      <c r="O24" s="186">
        <f>COUNT(K6:K105)</f>
        <v>0</v>
      </c>
    </row>
    <row r="25" spans="1:20">
      <c r="A25" s="192" t="str">
        <f>Rangs!B24</f>
        <v/>
      </c>
      <c r="B25" s="192" t="str">
        <f>Rangs!C24</f>
        <v/>
      </c>
      <c r="C25" s="207" t="str">
        <f>Rangs!D24</f>
        <v/>
      </c>
      <c r="D25" s="207" t="str">
        <f>Rangs!E24</f>
        <v/>
      </c>
      <c r="E25" s="207" t="str">
        <f>Rangs!F24</f>
        <v/>
      </c>
      <c r="F25" s="207" t="str">
        <f>Rangs!G24</f>
        <v/>
      </c>
      <c r="G25" s="207" t="str">
        <f>Rangs!H24</f>
        <v/>
      </c>
      <c r="H25" s="207" t="str">
        <f>Rangs!I24</f>
        <v/>
      </c>
      <c r="I25" s="207" t="str">
        <f>Rangs!J24</f>
        <v/>
      </c>
      <c r="J25" s="207" t="str">
        <f>Rangs!K24</f>
        <v/>
      </c>
      <c r="K25" s="207" t="str">
        <f>Rangs!L24</f>
        <v/>
      </c>
      <c r="L25" s="207" t="str">
        <f>Rangs!M24</f>
        <v/>
      </c>
      <c r="M25" s="207" t="str">
        <f>Rangs!N24</f>
        <v/>
      </c>
      <c r="N25" s="196" t="s">
        <v>124</v>
      </c>
      <c r="O25" s="197">
        <f>SUM(K6:K105)</f>
        <v>0</v>
      </c>
    </row>
    <row r="26" spans="1:20">
      <c r="A26" s="192" t="str">
        <f>Rangs!B25</f>
        <v/>
      </c>
      <c r="B26" s="192" t="str">
        <f>Rangs!C25</f>
        <v/>
      </c>
      <c r="C26" s="207" t="str">
        <f>Rangs!D25</f>
        <v/>
      </c>
      <c r="D26" s="207" t="str">
        <f>Rangs!E25</f>
        <v/>
      </c>
      <c r="E26" s="207" t="str">
        <f>Rangs!F25</f>
        <v/>
      </c>
      <c r="F26" s="207" t="str">
        <f>Rangs!G25</f>
        <v/>
      </c>
      <c r="G26" s="207" t="str">
        <f>Rangs!H25</f>
        <v/>
      </c>
      <c r="H26" s="207" t="str">
        <f>Rangs!I25</f>
        <v/>
      </c>
      <c r="I26" s="207" t="str">
        <f>Rangs!J25</f>
        <v/>
      </c>
      <c r="J26" s="207" t="str">
        <f>Rangs!K25</f>
        <v/>
      </c>
      <c r="K26" s="207" t="str">
        <f>Rangs!L25</f>
        <v/>
      </c>
      <c r="L26" s="207" t="str">
        <f>Rangs!M25</f>
        <v/>
      </c>
      <c r="M26" s="207" t="str">
        <f>Rangs!N25</f>
        <v/>
      </c>
      <c r="N26" s="185" t="s">
        <v>125</v>
      </c>
      <c r="O26" s="186">
        <f>COUNT(L6:L105)</f>
        <v>0</v>
      </c>
    </row>
    <row r="27" spans="1:20">
      <c r="A27" s="192" t="str">
        <f>Rangs!B26</f>
        <v/>
      </c>
      <c r="B27" s="192" t="str">
        <f>Rangs!C26</f>
        <v/>
      </c>
      <c r="C27" s="207" t="str">
        <f>Rangs!D26</f>
        <v/>
      </c>
      <c r="D27" s="207" t="str">
        <f>Rangs!E26</f>
        <v/>
      </c>
      <c r="E27" s="207" t="str">
        <f>Rangs!F26</f>
        <v/>
      </c>
      <c r="F27" s="207" t="str">
        <f>Rangs!G26</f>
        <v/>
      </c>
      <c r="G27" s="207" t="str">
        <f>Rangs!H26</f>
        <v/>
      </c>
      <c r="H27" s="207" t="str">
        <f>Rangs!I26</f>
        <v/>
      </c>
      <c r="I27" s="207" t="str">
        <f>Rangs!J26</f>
        <v/>
      </c>
      <c r="J27" s="207" t="str">
        <f>Rangs!K26</f>
        <v/>
      </c>
      <c r="K27" s="207" t="str">
        <f>Rangs!L26</f>
        <v/>
      </c>
      <c r="L27" s="207" t="str">
        <f>Rangs!M26</f>
        <v/>
      </c>
      <c r="M27" s="207" t="str">
        <f>Rangs!N26</f>
        <v/>
      </c>
      <c r="N27" s="196" t="s">
        <v>126</v>
      </c>
      <c r="O27" s="197">
        <f>SUM(L6:L105)</f>
        <v>0</v>
      </c>
    </row>
    <row r="28" spans="1:20">
      <c r="A28" s="192" t="str">
        <f>Rangs!B27</f>
        <v/>
      </c>
      <c r="B28" s="192" t="str">
        <f>Rangs!C27</f>
        <v/>
      </c>
      <c r="C28" s="207" t="str">
        <f>Rangs!D27</f>
        <v/>
      </c>
      <c r="D28" s="207" t="str">
        <f>Rangs!E27</f>
        <v/>
      </c>
      <c r="E28" s="207" t="str">
        <f>Rangs!F27</f>
        <v/>
      </c>
      <c r="F28" s="207" t="str">
        <f>Rangs!G27</f>
        <v/>
      </c>
      <c r="G28" s="207" t="str">
        <f>Rangs!H27</f>
        <v/>
      </c>
      <c r="H28" s="207" t="str">
        <f>Rangs!I27</f>
        <v/>
      </c>
      <c r="I28" s="207" t="str">
        <f>Rangs!J27</f>
        <v/>
      </c>
      <c r="J28" s="207" t="str">
        <f>Rangs!K27</f>
        <v/>
      </c>
      <c r="K28" s="207" t="str">
        <f>Rangs!L27</f>
        <v/>
      </c>
      <c r="L28" s="207" t="str">
        <f>Rangs!M27</f>
        <v/>
      </c>
      <c r="M28" s="207" t="str">
        <f>Rangs!N27</f>
        <v/>
      </c>
      <c r="N28" s="185" t="s">
        <v>127</v>
      </c>
      <c r="O28" s="186">
        <f>COUNT(M6:M105)</f>
        <v>0</v>
      </c>
      <c r="Q28" s="113" t="str">
        <f>IF(COUNT(données!B7:P7)=13," ","ATTENTION,vous n'êtes pas dans la bonne feuille")</f>
        <v>ATTENTION,vous n'êtes pas dans la bonne feuille</v>
      </c>
    </row>
    <row r="29" spans="1:20">
      <c r="A29" s="192" t="str">
        <f>Rangs!B28</f>
        <v/>
      </c>
      <c r="B29" s="192" t="str">
        <f>Rangs!C28</f>
        <v/>
      </c>
      <c r="C29" s="207" t="str">
        <f>Rangs!D28</f>
        <v/>
      </c>
      <c r="D29" s="207" t="str">
        <f>Rangs!E28</f>
        <v/>
      </c>
      <c r="E29" s="207" t="str">
        <f>Rangs!F28</f>
        <v/>
      </c>
      <c r="F29" s="207" t="str">
        <f>Rangs!G28</f>
        <v/>
      </c>
      <c r="G29" s="207" t="str">
        <f>Rangs!H28</f>
        <v/>
      </c>
      <c r="H29" s="207" t="str">
        <f>Rangs!I28</f>
        <v/>
      </c>
      <c r="I29" s="207" t="str">
        <f>Rangs!J28</f>
        <v/>
      </c>
      <c r="J29" s="207" t="str">
        <f>Rangs!K28</f>
        <v/>
      </c>
      <c r="K29" s="207" t="str">
        <f>Rangs!L28</f>
        <v/>
      </c>
      <c r="L29" s="207" t="str">
        <f>Rangs!M28</f>
        <v/>
      </c>
      <c r="M29" s="207" t="str">
        <f>Rangs!N28</f>
        <v/>
      </c>
      <c r="N29" s="196" t="s">
        <v>128</v>
      </c>
      <c r="O29" s="197">
        <f>SUM(M6:M105)</f>
        <v>0</v>
      </c>
    </row>
    <row r="30" spans="1:20" ht="16.2" thickBot="1">
      <c r="A30" s="192" t="str">
        <f>Rangs!B29</f>
        <v/>
      </c>
      <c r="B30" s="192" t="str">
        <f>Rangs!C29</f>
        <v/>
      </c>
      <c r="C30" s="207" t="str">
        <f>Rangs!D29</f>
        <v/>
      </c>
      <c r="D30" s="207" t="str">
        <f>Rangs!E29</f>
        <v/>
      </c>
      <c r="E30" s="207" t="str">
        <f>Rangs!F29</f>
        <v/>
      </c>
      <c r="F30" s="207" t="str">
        <f>Rangs!G29</f>
        <v/>
      </c>
      <c r="G30" s="207" t="str">
        <f>Rangs!H29</f>
        <v/>
      </c>
      <c r="H30" s="207" t="str">
        <f>Rangs!I29</f>
        <v/>
      </c>
      <c r="I30" s="207" t="str">
        <f>Rangs!J29</f>
        <v/>
      </c>
      <c r="J30" s="207" t="str">
        <f>Rangs!K29</f>
        <v/>
      </c>
      <c r="K30" s="207" t="str">
        <f>Rangs!L29</f>
        <v/>
      </c>
      <c r="L30" s="207" t="str">
        <f>Rangs!M29</f>
        <v/>
      </c>
      <c r="M30" s="207" t="str">
        <f>Rangs!N29</f>
        <v/>
      </c>
      <c r="N30" s="114"/>
      <c r="O30" s="115"/>
      <c r="P30" s="115"/>
      <c r="Q30" s="115"/>
      <c r="R30" s="115"/>
      <c r="S30" s="115"/>
      <c r="T30" s="115"/>
    </row>
    <row r="31" spans="1:20" ht="52.5" customHeight="1">
      <c r="A31" s="192" t="str">
        <f>Rangs!B30</f>
        <v/>
      </c>
      <c r="B31" s="192" t="str">
        <f>Rangs!C30</f>
        <v/>
      </c>
      <c r="C31" s="207" t="str">
        <f>Rangs!D30</f>
        <v/>
      </c>
      <c r="D31" s="207" t="str">
        <f>Rangs!E30</f>
        <v/>
      </c>
      <c r="E31" s="207" t="str">
        <f>Rangs!F30</f>
        <v/>
      </c>
      <c r="F31" s="207" t="str">
        <f>Rangs!G30</f>
        <v/>
      </c>
      <c r="G31" s="207" t="str">
        <f>Rangs!H30</f>
        <v/>
      </c>
      <c r="H31" s="207" t="str">
        <f>Rangs!I30</f>
        <v/>
      </c>
      <c r="I31" s="207" t="str">
        <f>Rangs!J30</f>
        <v/>
      </c>
      <c r="J31" s="207" t="str">
        <f>Rangs!K30</f>
        <v/>
      </c>
      <c r="K31" s="207" t="str">
        <f>Rangs!L30</f>
        <v/>
      </c>
      <c r="L31" s="207" t="str">
        <f>Rangs!M30</f>
        <v/>
      </c>
      <c r="M31" s="215" t="str">
        <f>Rangs!N30</f>
        <v/>
      </c>
      <c r="N31" s="257" t="s">
        <v>392</v>
      </c>
      <c r="O31" s="268"/>
      <c r="P31" s="268"/>
      <c r="Q31" s="268"/>
      <c r="R31" s="268"/>
      <c r="S31" s="268"/>
      <c r="T31" s="269"/>
    </row>
    <row r="32" spans="1:20">
      <c r="A32" s="192" t="str">
        <f>Rangs!B31</f>
        <v/>
      </c>
      <c r="B32" s="192" t="str">
        <f>Rangs!C31</f>
        <v/>
      </c>
      <c r="C32" s="207" t="str">
        <f>Rangs!D31</f>
        <v/>
      </c>
      <c r="D32" s="207" t="str">
        <f>Rangs!E31</f>
        <v/>
      </c>
      <c r="E32" s="207" t="str">
        <f>Rangs!F31</f>
        <v/>
      </c>
      <c r="F32" s="207" t="str">
        <f>Rangs!G31</f>
        <v/>
      </c>
      <c r="G32" s="207" t="str">
        <f>Rangs!H31</f>
        <v/>
      </c>
      <c r="H32" s="207" t="str">
        <f>Rangs!I31</f>
        <v/>
      </c>
      <c r="I32" s="207" t="str">
        <f>Rangs!J31</f>
        <v/>
      </c>
      <c r="J32" s="207" t="str">
        <f>Rangs!K31</f>
        <v/>
      </c>
      <c r="K32" s="207" t="str">
        <f>Rangs!L31</f>
        <v/>
      </c>
      <c r="L32" s="207" t="str">
        <f>Rangs!M31</f>
        <v/>
      </c>
      <c r="M32" s="215" t="str">
        <f>Rangs!N31</f>
        <v/>
      </c>
      <c r="N32" s="143"/>
      <c r="O32" s="122"/>
      <c r="P32" s="122"/>
      <c r="Q32" s="122"/>
      <c r="R32" s="122"/>
      <c r="S32" s="122"/>
      <c r="T32" s="144"/>
    </row>
    <row r="33" spans="1:20">
      <c r="A33" s="192" t="str">
        <f>Rangs!B32</f>
        <v/>
      </c>
      <c r="B33" s="192" t="str">
        <f>Rangs!C32</f>
        <v/>
      </c>
      <c r="C33" s="207" t="str">
        <f>Rangs!D32</f>
        <v/>
      </c>
      <c r="D33" s="207" t="str">
        <f>Rangs!E32</f>
        <v/>
      </c>
      <c r="E33" s="207" t="str">
        <f>Rangs!F32</f>
        <v/>
      </c>
      <c r="F33" s="207" t="str">
        <f>Rangs!G32</f>
        <v/>
      </c>
      <c r="G33" s="207" t="str">
        <f>Rangs!H32</f>
        <v/>
      </c>
      <c r="H33" s="207" t="str">
        <f>Rangs!I32</f>
        <v/>
      </c>
      <c r="I33" s="207" t="str">
        <f>Rangs!J32</f>
        <v/>
      </c>
      <c r="J33" s="207" t="str">
        <f>Rangs!K32</f>
        <v/>
      </c>
      <c r="K33" s="207" t="str">
        <f>Rangs!L32</f>
        <v/>
      </c>
      <c r="L33" s="207" t="str">
        <f>Rangs!M32</f>
        <v/>
      </c>
      <c r="M33" s="215" t="str">
        <f>Rangs!N32</f>
        <v/>
      </c>
      <c r="N33" s="143"/>
      <c r="O33" s="275" t="s">
        <v>77</v>
      </c>
      <c r="P33" s="277"/>
      <c r="Q33" s="277"/>
      <c r="R33" s="277"/>
      <c r="S33" s="277"/>
      <c r="T33" s="278"/>
    </row>
    <row r="34" spans="1:20">
      <c r="A34" s="192" t="str">
        <f>Rangs!B33</f>
        <v/>
      </c>
      <c r="B34" s="192" t="str">
        <f>Rangs!C33</f>
        <v/>
      </c>
      <c r="C34" s="207" t="str">
        <f>Rangs!D33</f>
        <v/>
      </c>
      <c r="D34" s="207" t="str">
        <f>Rangs!E33</f>
        <v/>
      </c>
      <c r="E34" s="207" t="str">
        <f>Rangs!F33</f>
        <v/>
      </c>
      <c r="F34" s="207" t="str">
        <f>Rangs!G33</f>
        <v/>
      </c>
      <c r="G34" s="207" t="str">
        <f>Rangs!H33</f>
        <v/>
      </c>
      <c r="H34" s="207" t="str">
        <f>Rangs!I33</f>
        <v/>
      </c>
      <c r="I34" s="207" t="str">
        <f>Rangs!J33</f>
        <v/>
      </c>
      <c r="J34" s="207" t="str">
        <f>Rangs!K33</f>
        <v/>
      </c>
      <c r="K34" s="207" t="str">
        <f>Rangs!L33</f>
        <v/>
      </c>
      <c r="L34" s="207" t="str">
        <f>Rangs!M33</f>
        <v/>
      </c>
      <c r="M34" s="215" t="str">
        <f>Rangs!N33</f>
        <v/>
      </c>
      <c r="N34" s="145" t="s">
        <v>78</v>
      </c>
      <c r="O34" s="116">
        <v>0.3</v>
      </c>
      <c r="P34" s="116">
        <v>0.25</v>
      </c>
      <c r="Q34" s="116">
        <v>0.2</v>
      </c>
      <c r="R34" s="116">
        <v>0.15</v>
      </c>
      <c r="S34" s="116">
        <v>0.1</v>
      </c>
      <c r="T34" s="146">
        <v>0.05</v>
      </c>
    </row>
    <row r="35" spans="1:20">
      <c r="A35" s="192" t="str">
        <f>Rangs!B34</f>
        <v/>
      </c>
      <c r="B35" s="192" t="str">
        <f>Rangs!C34</f>
        <v/>
      </c>
      <c r="C35" s="207" t="str">
        <f>Rangs!D34</f>
        <v/>
      </c>
      <c r="D35" s="207" t="str">
        <f>Rangs!E34</f>
        <v/>
      </c>
      <c r="E35" s="207" t="str">
        <f>Rangs!F34</f>
        <v/>
      </c>
      <c r="F35" s="207" t="str">
        <f>Rangs!G34</f>
        <v/>
      </c>
      <c r="G35" s="207" t="str">
        <f>Rangs!H34</f>
        <v/>
      </c>
      <c r="H35" s="207" t="str">
        <f>Rangs!I34</f>
        <v/>
      </c>
      <c r="I35" s="207" t="str">
        <f>Rangs!J34</f>
        <v/>
      </c>
      <c r="J35" s="207" t="str">
        <f>Rangs!K34</f>
        <v/>
      </c>
      <c r="K35" s="207" t="str">
        <f>Rangs!L34</f>
        <v/>
      </c>
      <c r="L35" s="207" t="str">
        <f>Rangs!M34</f>
        <v/>
      </c>
      <c r="M35" s="215" t="str">
        <f>Rangs!N34</f>
        <v/>
      </c>
      <c r="N35" s="145" t="s">
        <v>80</v>
      </c>
      <c r="O35" s="116">
        <v>0.15</v>
      </c>
      <c r="P35" s="116">
        <v>0.125</v>
      </c>
      <c r="Q35" s="116">
        <v>0.1</v>
      </c>
      <c r="R35" s="116">
        <v>7.4999999999999997E-2</v>
      </c>
      <c r="S35" s="116">
        <v>0.05</v>
      </c>
      <c r="T35" s="146">
        <v>2.5000000000000001E-2</v>
      </c>
    </row>
    <row r="36" spans="1:20" ht="16.2" thickBot="1">
      <c r="A36" s="192" t="str">
        <f>Rangs!B35</f>
        <v/>
      </c>
      <c r="B36" s="192" t="str">
        <f>Rangs!C35</f>
        <v/>
      </c>
      <c r="C36" s="207" t="str">
        <f>Rangs!D35</f>
        <v/>
      </c>
      <c r="D36" s="207" t="str">
        <f>Rangs!E35</f>
        <v/>
      </c>
      <c r="E36" s="207" t="str">
        <f>Rangs!F35</f>
        <v/>
      </c>
      <c r="F36" s="207" t="str">
        <f>Rangs!G35</f>
        <v/>
      </c>
      <c r="G36" s="207" t="str">
        <f>Rangs!H35</f>
        <v/>
      </c>
      <c r="H36" s="207" t="str">
        <f>Rangs!I35</f>
        <v/>
      </c>
      <c r="I36" s="207" t="str">
        <f>Rangs!J35</f>
        <v/>
      </c>
      <c r="J36" s="207" t="str">
        <f>Rangs!K35</f>
        <v/>
      </c>
      <c r="K36" s="207" t="str">
        <f>Rangs!L35</f>
        <v/>
      </c>
      <c r="L36" s="207" t="str">
        <f>Rangs!M35</f>
        <v/>
      </c>
      <c r="M36" s="215" t="str">
        <f>Rangs!N35</f>
        <v/>
      </c>
      <c r="N36" s="147" t="s">
        <v>90</v>
      </c>
      <c r="O36" s="117">
        <v>3</v>
      </c>
      <c r="P36" s="118">
        <v>4</v>
      </c>
      <c r="Q36" s="118">
        <v>5</v>
      </c>
      <c r="R36" s="118">
        <v>6</v>
      </c>
      <c r="S36" s="118">
        <v>7</v>
      </c>
      <c r="T36" s="148">
        <v>8</v>
      </c>
    </row>
    <row r="37" spans="1:20" ht="16.2" thickBot="1">
      <c r="A37" s="192" t="str">
        <f>Rangs!B36</f>
        <v/>
      </c>
      <c r="B37" s="192" t="str">
        <f>Rangs!C36</f>
        <v/>
      </c>
      <c r="C37" s="207" t="str">
        <f>Rangs!D36</f>
        <v/>
      </c>
      <c r="D37" s="207" t="str">
        <f>Rangs!E36</f>
        <v/>
      </c>
      <c r="E37" s="207" t="str">
        <f>Rangs!F36</f>
        <v/>
      </c>
      <c r="F37" s="207" t="str">
        <f>Rangs!G36</f>
        <v/>
      </c>
      <c r="G37" s="207" t="str">
        <f>Rangs!H36</f>
        <v/>
      </c>
      <c r="H37" s="207" t="str">
        <f>Rangs!I36</f>
        <v/>
      </c>
      <c r="I37" s="207" t="str">
        <f>Rangs!J36</f>
        <v/>
      </c>
      <c r="J37" s="207" t="str">
        <f>Rangs!K36</f>
        <v/>
      </c>
      <c r="K37" s="207" t="str">
        <f>Rangs!L36</f>
        <v/>
      </c>
      <c r="L37" s="207" t="str">
        <f>Rangs!M36</f>
        <v/>
      </c>
      <c r="M37" s="215" t="str">
        <f>Rangs!N36</f>
        <v/>
      </c>
      <c r="N37" s="179" t="s">
        <v>91</v>
      </c>
      <c r="O37" s="134">
        <v>8</v>
      </c>
      <c r="P37" s="122"/>
      <c r="Q37" s="122"/>
      <c r="R37" s="122"/>
      <c r="S37" s="122"/>
      <c r="T37" s="144"/>
    </row>
    <row r="38" spans="1:20">
      <c r="A38" s="192" t="str">
        <f>Rangs!B37</f>
        <v/>
      </c>
      <c r="B38" s="192" t="str">
        <f>Rangs!C37</f>
        <v/>
      </c>
      <c r="C38" s="207" t="str">
        <f>Rangs!D37</f>
        <v/>
      </c>
      <c r="D38" s="207" t="str">
        <f>Rangs!E37</f>
        <v/>
      </c>
      <c r="E38" s="207" t="str">
        <f>Rangs!F37</f>
        <v/>
      </c>
      <c r="F38" s="207" t="str">
        <f>Rangs!G37</f>
        <v/>
      </c>
      <c r="G38" s="207" t="str">
        <f>Rangs!H37</f>
        <v/>
      </c>
      <c r="H38" s="207" t="str">
        <f>Rangs!I37</f>
        <v/>
      </c>
      <c r="I38" s="207" t="str">
        <f>Rangs!J37</f>
        <v/>
      </c>
      <c r="J38" s="207" t="str">
        <f>Rangs!K37</f>
        <v/>
      </c>
      <c r="K38" s="207" t="str">
        <f>Rangs!L37</f>
        <v/>
      </c>
      <c r="L38" s="207" t="str">
        <f>Rangs!M37</f>
        <v/>
      </c>
      <c r="M38" s="215" t="str">
        <f>Rangs!N37</f>
        <v/>
      </c>
      <c r="N38" s="143"/>
      <c r="O38" s="122"/>
      <c r="P38" s="161" t="s">
        <v>92</v>
      </c>
      <c r="Q38" s="162">
        <f>VLOOKUP(78,_TZ2,O37,FALSE)</f>
        <v>3.5119639375652749</v>
      </c>
      <c r="R38" s="122"/>
      <c r="S38" s="122"/>
      <c r="T38" s="144"/>
    </row>
    <row r="39" spans="1:20">
      <c r="A39" s="192" t="str">
        <f>Rangs!B38</f>
        <v/>
      </c>
      <c r="B39" s="192" t="str">
        <f>Rangs!C38</f>
        <v/>
      </c>
      <c r="C39" s="207" t="str">
        <f>Rangs!D38</f>
        <v/>
      </c>
      <c r="D39" s="207" t="str">
        <f>Rangs!E38</f>
        <v/>
      </c>
      <c r="E39" s="207" t="str">
        <f>Rangs!F38</f>
        <v/>
      </c>
      <c r="F39" s="207" t="str">
        <f>Rangs!G38</f>
        <v/>
      </c>
      <c r="G39" s="207" t="str">
        <f>Rangs!H38</f>
        <v/>
      </c>
      <c r="H39" s="207" t="str">
        <f>Rangs!I38</f>
        <v/>
      </c>
      <c r="I39" s="207" t="str">
        <f>Rangs!J38</f>
        <v/>
      </c>
      <c r="J39" s="207" t="str">
        <f>Rangs!K38</f>
        <v/>
      </c>
      <c r="K39" s="207" t="str">
        <f>Rangs!L38</f>
        <v/>
      </c>
      <c r="L39" s="207" t="str">
        <f>Rangs!M38</f>
        <v/>
      </c>
      <c r="M39" s="215" t="str">
        <f>Rangs!N38</f>
        <v/>
      </c>
      <c r="N39" s="247" t="s">
        <v>93</v>
      </c>
      <c r="O39" s="248"/>
      <c r="P39" s="249" t="s">
        <v>94</v>
      </c>
      <c r="Q39" s="264"/>
      <c r="R39" s="135"/>
      <c r="S39" s="136"/>
      <c r="T39" s="151"/>
    </row>
    <row r="40" spans="1:20">
      <c r="A40" s="192" t="str">
        <f>Rangs!B39</f>
        <v/>
      </c>
      <c r="B40" s="192" t="str">
        <f>Rangs!C39</f>
        <v/>
      </c>
      <c r="C40" s="207" t="str">
        <f>Rangs!D39</f>
        <v/>
      </c>
      <c r="D40" s="207" t="str">
        <f>Rangs!E39</f>
        <v/>
      </c>
      <c r="E40" s="207" t="str">
        <f>Rangs!F39</f>
        <v/>
      </c>
      <c r="F40" s="207" t="str">
        <f>Rangs!G39</f>
        <v/>
      </c>
      <c r="G40" s="207" t="str">
        <f>Rangs!H39</f>
        <v/>
      </c>
      <c r="H40" s="207" t="str">
        <f>Rangs!I39</f>
        <v/>
      </c>
      <c r="I40" s="207" t="str">
        <f>Rangs!J39</f>
        <v/>
      </c>
      <c r="J40" s="207" t="str">
        <f>Rangs!K39</f>
        <v/>
      </c>
      <c r="K40" s="207" t="str">
        <f>Rangs!L39</f>
        <v/>
      </c>
      <c r="L40" s="207" t="str">
        <f>Rangs!M39</f>
        <v/>
      </c>
      <c r="M40" s="215" t="str">
        <f>Rangs!N39</f>
        <v/>
      </c>
      <c r="N40" s="203" t="s">
        <v>161</v>
      </c>
      <c r="O40" s="137">
        <f>ABS(O5-O7)</f>
        <v>0</v>
      </c>
      <c r="P40" s="202" t="s">
        <v>95</v>
      </c>
      <c r="Q40" s="137">
        <f>$Q$38*SQRT((($O$3*13*(13+1))/(6)))</f>
        <v>0</v>
      </c>
      <c r="R40" s="140" t="s">
        <v>96</v>
      </c>
      <c r="S40" s="141"/>
      <c r="T40" s="153"/>
    </row>
    <row r="41" spans="1:20">
      <c r="A41" s="192" t="str">
        <f>Rangs!B40</f>
        <v/>
      </c>
      <c r="B41" s="192" t="str">
        <f>Rangs!C40</f>
        <v/>
      </c>
      <c r="C41" s="207" t="str">
        <f>Rangs!D40</f>
        <v/>
      </c>
      <c r="D41" s="207" t="str">
        <f>Rangs!E40</f>
        <v/>
      </c>
      <c r="E41" s="207" t="str">
        <f>Rangs!F40</f>
        <v/>
      </c>
      <c r="F41" s="207" t="str">
        <f>Rangs!G40</f>
        <v/>
      </c>
      <c r="G41" s="207" t="str">
        <f>Rangs!H40</f>
        <v/>
      </c>
      <c r="H41" s="207" t="str">
        <f>Rangs!I40</f>
        <v/>
      </c>
      <c r="I41" s="207" t="str">
        <f>Rangs!J40</f>
        <v/>
      </c>
      <c r="J41" s="207" t="str">
        <f>Rangs!K40</f>
        <v/>
      </c>
      <c r="K41" s="207" t="str">
        <f>Rangs!L40</f>
        <v/>
      </c>
      <c r="L41" s="207" t="str">
        <f>Rangs!M40</f>
        <v/>
      </c>
      <c r="M41" s="215" t="str">
        <f>Rangs!N40</f>
        <v/>
      </c>
      <c r="N41" s="203" t="s">
        <v>162</v>
      </c>
      <c r="O41" s="137">
        <f>ABS(O5-O9)</f>
        <v>0</v>
      </c>
      <c r="P41" s="202" t="s">
        <v>95</v>
      </c>
      <c r="Q41" s="137">
        <f t="shared" ref="Q41:Q114" si="0">$Q$38*SQRT((($O$3*13*(13+1))/(6)))</f>
        <v>0</v>
      </c>
      <c r="R41" s="140" t="s">
        <v>135</v>
      </c>
      <c r="S41" s="141"/>
      <c r="T41" s="153"/>
    </row>
    <row r="42" spans="1:20">
      <c r="A42" s="192" t="str">
        <f>Rangs!B41</f>
        <v/>
      </c>
      <c r="B42" s="192" t="str">
        <f>Rangs!C41</f>
        <v/>
      </c>
      <c r="C42" s="207" t="str">
        <f>Rangs!D41</f>
        <v/>
      </c>
      <c r="D42" s="207" t="str">
        <f>Rangs!E41</f>
        <v/>
      </c>
      <c r="E42" s="207" t="str">
        <f>Rangs!F41</f>
        <v/>
      </c>
      <c r="F42" s="207" t="str">
        <f>Rangs!G41</f>
        <v/>
      </c>
      <c r="G42" s="207" t="str">
        <f>Rangs!H41</f>
        <v/>
      </c>
      <c r="H42" s="207" t="str">
        <f>Rangs!I41</f>
        <v/>
      </c>
      <c r="I42" s="207" t="str">
        <f>Rangs!J41</f>
        <v/>
      </c>
      <c r="J42" s="207" t="str">
        <f>Rangs!K41</f>
        <v/>
      </c>
      <c r="K42" s="207" t="str">
        <f>Rangs!L41</f>
        <v/>
      </c>
      <c r="L42" s="207" t="str">
        <f>Rangs!M41</f>
        <v/>
      </c>
      <c r="M42" s="215" t="str">
        <f>Rangs!N41</f>
        <v/>
      </c>
      <c r="N42" s="203" t="s">
        <v>166</v>
      </c>
      <c r="O42" s="137">
        <f>ABS(O5-O11)</f>
        <v>0</v>
      </c>
      <c r="P42" s="202" t="s">
        <v>95</v>
      </c>
      <c r="Q42" s="137">
        <f t="shared" si="0"/>
        <v>0</v>
      </c>
      <c r="R42" s="140" t="s">
        <v>103</v>
      </c>
      <c r="S42" s="141"/>
      <c r="T42" s="153"/>
    </row>
    <row r="43" spans="1:20">
      <c r="A43" s="192" t="str">
        <f>Rangs!B42</f>
        <v/>
      </c>
      <c r="B43" s="192" t="str">
        <f>Rangs!C42</f>
        <v/>
      </c>
      <c r="C43" s="207" t="str">
        <f>Rangs!D42</f>
        <v/>
      </c>
      <c r="D43" s="207" t="str">
        <f>Rangs!E42</f>
        <v/>
      </c>
      <c r="E43" s="207" t="str">
        <f>Rangs!F42</f>
        <v/>
      </c>
      <c r="F43" s="207" t="str">
        <f>Rangs!G42</f>
        <v/>
      </c>
      <c r="G43" s="207" t="str">
        <f>Rangs!H42</f>
        <v/>
      </c>
      <c r="H43" s="207" t="str">
        <f>Rangs!I42</f>
        <v/>
      </c>
      <c r="I43" s="207" t="str">
        <f>Rangs!J42</f>
        <v/>
      </c>
      <c r="J43" s="207" t="str">
        <f>Rangs!K42</f>
        <v/>
      </c>
      <c r="K43" s="207" t="str">
        <f>Rangs!L42</f>
        <v/>
      </c>
      <c r="L43" s="207" t="str">
        <f>Rangs!M42</f>
        <v/>
      </c>
      <c r="M43" s="215" t="str">
        <f>Rangs!N42</f>
        <v/>
      </c>
      <c r="N43" s="203" t="s">
        <v>170</v>
      </c>
      <c r="O43" s="137">
        <f>ABS(O5-O13)</f>
        <v>0</v>
      </c>
      <c r="P43" s="202" t="s">
        <v>95</v>
      </c>
      <c r="Q43" s="137">
        <f t="shared" si="0"/>
        <v>0</v>
      </c>
      <c r="R43" s="140"/>
      <c r="S43" s="141"/>
      <c r="T43" s="153"/>
    </row>
    <row r="44" spans="1:20">
      <c r="A44" s="192" t="str">
        <f>Rangs!B43</f>
        <v/>
      </c>
      <c r="B44" s="192" t="str">
        <f>Rangs!C43</f>
        <v/>
      </c>
      <c r="C44" s="207" t="str">
        <f>Rangs!D43</f>
        <v/>
      </c>
      <c r="D44" s="207" t="str">
        <f>Rangs!E43</f>
        <v/>
      </c>
      <c r="E44" s="207" t="str">
        <f>Rangs!F43</f>
        <v/>
      </c>
      <c r="F44" s="207" t="str">
        <f>Rangs!G43</f>
        <v/>
      </c>
      <c r="G44" s="207" t="str">
        <f>Rangs!H43</f>
        <v/>
      </c>
      <c r="H44" s="207" t="str">
        <f>Rangs!I43</f>
        <v/>
      </c>
      <c r="I44" s="207" t="str">
        <f>Rangs!J43</f>
        <v/>
      </c>
      <c r="J44" s="207" t="str">
        <f>Rangs!K43</f>
        <v/>
      </c>
      <c r="K44" s="207" t="str">
        <f>Rangs!L43</f>
        <v/>
      </c>
      <c r="L44" s="207" t="str">
        <f>Rangs!M43</f>
        <v/>
      </c>
      <c r="M44" s="215" t="str">
        <f>Rangs!N43</f>
        <v/>
      </c>
      <c r="N44" s="203" t="s">
        <v>175</v>
      </c>
      <c r="O44" s="137">
        <f>ABS(O5-O15)</f>
        <v>0</v>
      </c>
      <c r="P44" s="202" t="s">
        <v>95</v>
      </c>
      <c r="Q44" s="137">
        <f t="shared" si="0"/>
        <v>0</v>
      </c>
      <c r="R44" s="140"/>
      <c r="S44" s="141"/>
      <c r="T44" s="153"/>
    </row>
    <row r="45" spans="1:20">
      <c r="A45" s="192" t="str">
        <f>Rangs!B44</f>
        <v/>
      </c>
      <c r="B45" s="192" t="str">
        <f>Rangs!C44</f>
        <v/>
      </c>
      <c r="C45" s="207" t="str">
        <f>Rangs!D44</f>
        <v/>
      </c>
      <c r="D45" s="207" t="str">
        <f>Rangs!E44</f>
        <v/>
      </c>
      <c r="E45" s="207" t="str">
        <f>Rangs!F44</f>
        <v/>
      </c>
      <c r="F45" s="207" t="str">
        <f>Rangs!G44</f>
        <v/>
      </c>
      <c r="G45" s="207" t="str">
        <f>Rangs!H44</f>
        <v/>
      </c>
      <c r="H45" s="207" t="str">
        <f>Rangs!I44</f>
        <v/>
      </c>
      <c r="I45" s="207" t="str">
        <f>Rangs!J44</f>
        <v/>
      </c>
      <c r="J45" s="207" t="str">
        <f>Rangs!K44</f>
        <v/>
      </c>
      <c r="K45" s="207" t="str">
        <f>Rangs!L44</f>
        <v/>
      </c>
      <c r="L45" s="207" t="str">
        <f>Rangs!M44</f>
        <v/>
      </c>
      <c r="M45" s="215" t="str">
        <f>Rangs!N44</f>
        <v/>
      </c>
      <c r="N45" s="203" t="s">
        <v>181</v>
      </c>
      <c r="O45" s="137">
        <f>ABS(O5-O17)</f>
        <v>0</v>
      </c>
      <c r="P45" s="202" t="s">
        <v>95</v>
      </c>
      <c r="Q45" s="137">
        <f t="shared" si="0"/>
        <v>0</v>
      </c>
      <c r="R45" s="140"/>
      <c r="S45" s="141"/>
      <c r="T45" s="153"/>
    </row>
    <row r="46" spans="1:20">
      <c r="A46" s="192" t="str">
        <f>Rangs!B45</f>
        <v/>
      </c>
      <c r="B46" s="192" t="str">
        <f>Rangs!C45</f>
        <v/>
      </c>
      <c r="C46" s="207" t="str">
        <f>Rangs!D45</f>
        <v/>
      </c>
      <c r="D46" s="207" t="str">
        <f>Rangs!E45</f>
        <v/>
      </c>
      <c r="E46" s="207" t="str">
        <f>Rangs!F45</f>
        <v/>
      </c>
      <c r="F46" s="207" t="str">
        <f>Rangs!G45</f>
        <v/>
      </c>
      <c r="G46" s="207" t="str">
        <f>Rangs!H45</f>
        <v/>
      </c>
      <c r="H46" s="207" t="str">
        <f>Rangs!I45</f>
        <v/>
      </c>
      <c r="I46" s="207" t="str">
        <f>Rangs!J45</f>
        <v/>
      </c>
      <c r="J46" s="207" t="str">
        <f>Rangs!K45</f>
        <v/>
      </c>
      <c r="K46" s="207" t="str">
        <f>Rangs!L45</f>
        <v/>
      </c>
      <c r="L46" s="207" t="str">
        <f>Rangs!M45</f>
        <v/>
      </c>
      <c r="M46" s="215" t="str">
        <f>Rangs!N45</f>
        <v/>
      </c>
      <c r="N46" s="203" t="s">
        <v>188</v>
      </c>
      <c r="O46" s="137">
        <f>ABS(O5-O19)</f>
        <v>0</v>
      </c>
      <c r="P46" s="202" t="s">
        <v>95</v>
      </c>
      <c r="Q46" s="137">
        <f t="shared" si="0"/>
        <v>0</v>
      </c>
      <c r="R46" s="140"/>
      <c r="S46" s="141"/>
      <c r="T46" s="153"/>
    </row>
    <row r="47" spans="1:20">
      <c r="A47" s="192" t="str">
        <f>Rangs!B46</f>
        <v/>
      </c>
      <c r="B47" s="192" t="str">
        <f>Rangs!C46</f>
        <v/>
      </c>
      <c r="C47" s="207" t="str">
        <f>Rangs!D46</f>
        <v/>
      </c>
      <c r="D47" s="207" t="str">
        <f>Rangs!E46</f>
        <v/>
      </c>
      <c r="E47" s="207" t="str">
        <f>Rangs!F46</f>
        <v/>
      </c>
      <c r="F47" s="207" t="str">
        <f>Rangs!G46</f>
        <v/>
      </c>
      <c r="G47" s="207" t="str">
        <f>Rangs!H46</f>
        <v/>
      </c>
      <c r="H47" s="207" t="str">
        <f>Rangs!I46</f>
        <v/>
      </c>
      <c r="I47" s="207" t="str">
        <f>Rangs!J46</f>
        <v/>
      </c>
      <c r="J47" s="207" t="str">
        <f>Rangs!K46</f>
        <v/>
      </c>
      <c r="K47" s="207" t="str">
        <f>Rangs!L46</f>
        <v/>
      </c>
      <c r="L47" s="207" t="str">
        <f>Rangs!M46</f>
        <v/>
      </c>
      <c r="M47" s="215" t="str">
        <f>Rangs!N46</f>
        <v/>
      </c>
      <c r="N47" s="203" t="s">
        <v>196</v>
      </c>
      <c r="O47" s="137">
        <f>ABS(O5-O21)</f>
        <v>0</v>
      </c>
      <c r="P47" s="202" t="s">
        <v>95</v>
      </c>
      <c r="Q47" s="137">
        <f t="shared" si="0"/>
        <v>0</v>
      </c>
      <c r="R47" s="140"/>
      <c r="S47" s="141"/>
      <c r="T47" s="153"/>
    </row>
    <row r="48" spans="1:20">
      <c r="A48" s="192" t="str">
        <f>Rangs!B47</f>
        <v/>
      </c>
      <c r="B48" s="192" t="str">
        <f>Rangs!C47</f>
        <v/>
      </c>
      <c r="C48" s="207" t="str">
        <f>Rangs!D47</f>
        <v/>
      </c>
      <c r="D48" s="207" t="str">
        <f>Rangs!E47</f>
        <v/>
      </c>
      <c r="E48" s="207" t="str">
        <f>Rangs!F47</f>
        <v/>
      </c>
      <c r="F48" s="207" t="str">
        <f>Rangs!G47</f>
        <v/>
      </c>
      <c r="G48" s="207" t="str">
        <f>Rangs!H47</f>
        <v/>
      </c>
      <c r="H48" s="207" t="str">
        <f>Rangs!I47</f>
        <v/>
      </c>
      <c r="I48" s="207" t="str">
        <f>Rangs!J47</f>
        <v/>
      </c>
      <c r="J48" s="207" t="str">
        <f>Rangs!K47</f>
        <v/>
      </c>
      <c r="K48" s="207" t="str">
        <f>Rangs!L47</f>
        <v/>
      </c>
      <c r="L48" s="207" t="str">
        <f>Rangs!M47</f>
        <v/>
      </c>
      <c r="M48" s="215" t="str">
        <f>Rangs!N47</f>
        <v/>
      </c>
      <c r="N48" s="203" t="s">
        <v>205</v>
      </c>
      <c r="O48" s="137">
        <f>ABS(O5-O23)</f>
        <v>0</v>
      </c>
      <c r="P48" s="202" t="s">
        <v>95</v>
      </c>
      <c r="Q48" s="137">
        <f t="shared" si="0"/>
        <v>0</v>
      </c>
      <c r="R48" s="140"/>
      <c r="S48" s="141"/>
      <c r="T48" s="153"/>
    </row>
    <row r="49" spans="1:20">
      <c r="A49" s="192" t="str">
        <f>Rangs!B48</f>
        <v/>
      </c>
      <c r="B49" s="192" t="str">
        <f>Rangs!C48</f>
        <v/>
      </c>
      <c r="C49" s="207" t="str">
        <f>Rangs!D48</f>
        <v/>
      </c>
      <c r="D49" s="207" t="str">
        <f>Rangs!E48</f>
        <v/>
      </c>
      <c r="E49" s="207" t="str">
        <f>Rangs!F48</f>
        <v/>
      </c>
      <c r="F49" s="207" t="str">
        <f>Rangs!G48</f>
        <v/>
      </c>
      <c r="G49" s="207" t="str">
        <f>Rangs!H48</f>
        <v/>
      </c>
      <c r="H49" s="207" t="str">
        <f>Rangs!I48</f>
        <v/>
      </c>
      <c r="I49" s="207" t="str">
        <f>Rangs!J48</f>
        <v/>
      </c>
      <c r="J49" s="207" t="str">
        <f>Rangs!K48</f>
        <v/>
      </c>
      <c r="K49" s="207" t="str">
        <f>Rangs!L48</f>
        <v/>
      </c>
      <c r="L49" s="207" t="str">
        <f>Rangs!M48</f>
        <v/>
      </c>
      <c r="M49" s="215" t="str">
        <f>Rangs!N48</f>
        <v/>
      </c>
      <c r="N49" s="203" t="s">
        <v>215</v>
      </c>
      <c r="O49" s="137">
        <f>ABS(O5-O25)</f>
        <v>0</v>
      </c>
      <c r="P49" s="202" t="s">
        <v>95</v>
      </c>
      <c r="Q49" s="137">
        <f t="shared" si="0"/>
        <v>0</v>
      </c>
      <c r="R49" s="140"/>
      <c r="S49" s="141"/>
      <c r="T49" s="153"/>
    </row>
    <row r="50" spans="1:20">
      <c r="A50" s="192" t="str">
        <f>Rangs!B49</f>
        <v/>
      </c>
      <c r="B50" s="192" t="str">
        <f>Rangs!C49</f>
        <v/>
      </c>
      <c r="C50" s="207" t="str">
        <f>Rangs!D49</f>
        <v/>
      </c>
      <c r="D50" s="207" t="str">
        <f>Rangs!E49</f>
        <v/>
      </c>
      <c r="E50" s="207" t="str">
        <f>Rangs!F49</f>
        <v/>
      </c>
      <c r="F50" s="207" t="str">
        <f>Rangs!G49</f>
        <v/>
      </c>
      <c r="G50" s="207" t="str">
        <f>Rangs!H49</f>
        <v/>
      </c>
      <c r="H50" s="207" t="str">
        <f>Rangs!I49</f>
        <v/>
      </c>
      <c r="I50" s="207" t="str">
        <f>Rangs!J49</f>
        <v/>
      </c>
      <c r="J50" s="207" t="str">
        <f>Rangs!K49</f>
        <v/>
      </c>
      <c r="K50" s="207" t="str">
        <f>Rangs!L49</f>
        <v/>
      </c>
      <c r="L50" s="207" t="str">
        <f>Rangs!M49</f>
        <v/>
      </c>
      <c r="M50" s="215" t="str">
        <f>Rangs!N49</f>
        <v/>
      </c>
      <c r="N50" s="203" t="s">
        <v>226</v>
      </c>
      <c r="O50" s="137">
        <f>ABS(O5-O27)</f>
        <v>0</v>
      </c>
      <c r="P50" s="202" t="s">
        <v>95</v>
      </c>
      <c r="Q50" s="137">
        <f t="shared" si="0"/>
        <v>0</v>
      </c>
      <c r="R50" s="140"/>
      <c r="S50" s="141"/>
      <c r="T50" s="153"/>
    </row>
    <row r="51" spans="1:20">
      <c r="A51" s="192" t="str">
        <f>Rangs!B50</f>
        <v/>
      </c>
      <c r="B51" s="192" t="str">
        <f>Rangs!C50</f>
        <v/>
      </c>
      <c r="C51" s="207" t="str">
        <f>Rangs!D50</f>
        <v/>
      </c>
      <c r="D51" s="207" t="str">
        <f>Rangs!E50</f>
        <v/>
      </c>
      <c r="E51" s="207" t="str">
        <f>Rangs!F50</f>
        <v/>
      </c>
      <c r="F51" s="207" t="str">
        <f>Rangs!G50</f>
        <v/>
      </c>
      <c r="G51" s="207" t="str">
        <f>Rangs!H50</f>
        <v/>
      </c>
      <c r="H51" s="207" t="str">
        <f>Rangs!I50</f>
        <v/>
      </c>
      <c r="I51" s="207" t="str">
        <f>Rangs!J50</f>
        <v/>
      </c>
      <c r="J51" s="207" t="str">
        <f>Rangs!K50</f>
        <v/>
      </c>
      <c r="K51" s="207" t="str">
        <f>Rangs!L50</f>
        <v/>
      </c>
      <c r="L51" s="207" t="str">
        <f>Rangs!M50</f>
        <v/>
      </c>
      <c r="M51" s="215" t="str">
        <f>Rangs!N50</f>
        <v/>
      </c>
      <c r="N51" s="203" t="s">
        <v>238</v>
      </c>
      <c r="O51" s="137">
        <f>ABS(O5-O29)</f>
        <v>0</v>
      </c>
      <c r="P51" s="202" t="s">
        <v>95</v>
      </c>
      <c r="Q51" s="137">
        <f t="shared" si="0"/>
        <v>0</v>
      </c>
      <c r="R51" s="140"/>
      <c r="S51" s="141"/>
      <c r="T51" s="153"/>
    </row>
    <row r="52" spans="1:20">
      <c r="A52" s="192" t="str">
        <f>Rangs!B51</f>
        <v/>
      </c>
      <c r="B52" s="192" t="str">
        <f>Rangs!C51</f>
        <v/>
      </c>
      <c r="C52" s="207" t="str">
        <f>Rangs!D51</f>
        <v/>
      </c>
      <c r="D52" s="207" t="str">
        <f>Rangs!E51</f>
        <v/>
      </c>
      <c r="E52" s="207" t="str">
        <f>Rangs!F51</f>
        <v/>
      </c>
      <c r="F52" s="207" t="str">
        <f>Rangs!G51</f>
        <v/>
      </c>
      <c r="G52" s="207" t="str">
        <f>Rangs!H51</f>
        <v/>
      </c>
      <c r="H52" s="207" t="str">
        <f>Rangs!I51</f>
        <v/>
      </c>
      <c r="I52" s="207" t="str">
        <f>Rangs!J51</f>
        <v/>
      </c>
      <c r="J52" s="207" t="str">
        <f>Rangs!K51</f>
        <v/>
      </c>
      <c r="K52" s="207" t="str">
        <f>Rangs!L51</f>
        <v/>
      </c>
      <c r="L52" s="207" t="str">
        <f>Rangs!M51</f>
        <v/>
      </c>
      <c r="M52" s="215" t="str">
        <f>Rangs!N51</f>
        <v/>
      </c>
      <c r="N52" s="203" t="s">
        <v>163</v>
      </c>
      <c r="O52" s="137">
        <f>ABS(O7-O9)</f>
        <v>0</v>
      </c>
      <c r="P52" s="202" t="s">
        <v>95</v>
      </c>
      <c r="Q52" s="137">
        <f t="shared" si="0"/>
        <v>0</v>
      </c>
      <c r="R52" s="177"/>
      <c r="S52" s="141"/>
      <c r="T52" s="153"/>
    </row>
    <row r="53" spans="1:20">
      <c r="A53" s="192" t="str">
        <f>Rangs!B52</f>
        <v/>
      </c>
      <c r="B53" s="192" t="str">
        <f>Rangs!C52</f>
        <v/>
      </c>
      <c r="C53" s="207" t="str">
        <f>Rangs!D52</f>
        <v/>
      </c>
      <c r="D53" s="207" t="str">
        <f>Rangs!E52</f>
        <v/>
      </c>
      <c r="E53" s="207" t="str">
        <f>Rangs!F52</f>
        <v/>
      </c>
      <c r="F53" s="207" t="str">
        <f>Rangs!G52</f>
        <v/>
      </c>
      <c r="G53" s="207" t="str">
        <f>Rangs!H52</f>
        <v/>
      </c>
      <c r="H53" s="207" t="str">
        <f>Rangs!I52</f>
        <v/>
      </c>
      <c r="I53" s="207" t="str">
        <f>Rangs!J52</f>
        <v/>
      </c>
      <c r="J53" s="207" t="str">
        <f>Rangs!K52</f>
        <v/>
      </c>
      <c r="K53" s="207" t="str">
        <f>Rangs!L52</f>
        <v/>
      </c>
      <c r="L53" s="207" t="str">
        <f>Rangs!M52</f>
        <v/>
      </c>
      <c r="M53" s="215" t="str">
        <f>Rangs!N52</f>
        <v/>
      </c>
      <c r="N53" s="203" t="s">
        <v>167</v>
      </c>
      <c r="O53" s="137">
        <f>ABS(O7-O11)</f>
        <v>0</v>
      </c>
      <c r="P53" s="202" t="s">
        <v>95</v>
      </c>
      <c r="Q53" s="137">
        <f t="shared" si="0"/>
        <v>0</v>
      </c>
      <c r="R53" s="177"/>
      <c r="S53" s="141"/>
      <c r="T53" s="153"/>
    </row>
    <row r="54" spans="1:20">
      <c r="A54" s="192" t="str">
        <f>Rangs!B53</f>
        <v/>
      </c>
      <c r="B54" s="192" t="str">
        <f>Rangs!C53</f>
        <v/>
      </c>
      <c r="C54" s="207" t="str">
        <f>Rangs!D53</f>
        <v/>
      </c>
      <c r="D54" s="207" t="str">
        <f>Rangs!E53</f>
        <v/>
      </c>
      <c r="E54" s="207" t="str">
        <f>Rangs!F53</f>
        <v/>
      </c>
      <c r="F54" s="207" t="str">
        <f>Rangs!G53</f>
        <v/>
      </c>
      <c r="G54" s="207" t="str">
        <f>Rangs!H53</f>
        <v/>
      </c>
      <c r="H54" s="207" t="str">
        <f>Rangs!I53</f>
        <v/>
      </c>
      <c r="I54" s="207" t="str">
        <f>Rangs!J53</f>
        <v/>
      </c>
      <c r="J54" s="207" t="str">
        <f>Rangs!K53</f>
        <v/>
      </c>
      <c r="K54" s="207" t="str">
        <f>Rangs!L53</f>
        <v/>
      </c>
      <c r="L54" s="207" t="str">
        <f>Rangs!M53</f>
        <v/>
      </c>
      <c r="M54" s="215" t="str">
        <f>Rangs!N53</f>
        <v/>
      </c>
      <c r="N54" s="203" t="s">
        <v>171</v>
      </c>
      <c r="O54" s="137">
        <f>ABS(O7-O13)</f>
        <v>0</v>
      </c>
      <c r="P54" s="202" t="s">
        <v>95</v>
      </c>
      <c r="Q54" s="137">
        <f t="shared" si="0"/>
        <v>0</v>
      </c>
      <c r="R54" s="177"/>
      <c r="S54" s="141"/>
      <c r="T54" s="153"/>
    </row>
    <row r="55" spans="1:20">
      <c r="A55" s="192" t="str">
        <f>Rangs!B54</f>
        <v/>
      </c>
      <c r="B55" s="192" t="str">
        <f>Rangs!C54</f>
        <v/>
      </c>
      <c r="C55" s="207" t="str">
        <f>Rangs!D54</f>
        <v/>
      </c>
      <c r="D55" s="207" t="str">
        <f>Rangs!E54</f>
        <v/>
      </c>
      <c r="E55" s="207" t="str">
        <f>Rangs!F54</f>
        <v/>
      </c>
      <c r="F55" s="207" t="str">
        <f>Rangs!G54</f>
        <v/>
      </c>
      <c r="G55" s="207" t="str">
        <f>Rangs!H54</f>
        <v/>
      </c>
      <c r="H55" s="207" t="str">
        <f>Rangs!I54</f>
        <v/>
      </c>
      <c r="I55" s="207" t="str">
        <f>Rangs!J54</f>
        <v/>
      </c>
      <c r="J55" s="207" t="str">
        <f>Rangs!K54</f>
        <v/>
      </c>
      <c r="K55" s="207" t="str">
        <f>Rangs!L54</f>
        <v/>
      </c>
      <c r="L55" s="207" t="str">
        <f>Rangs!M54</f>
        <v/>
      </c>
      <c r="M55" s="215" t="str">
        <f>Rangs!N54</f>
        <v/>
      </c>
      <c r="N55" s="203" t="s">
        <v>176</v>
      </c>
      <c r="O55" s="137">
        <f>ABS(O7-O15)</f>
        <v>0</v>
      </c>
      <c r="P55" s="202" t="s">
        <v>95</v>
      </c>
      <c r="Q55" s="137">
        <f t="shared" si="0"/>
        <v>0</v>
      </c>
      <c r="R55" s="177"/>
      <c r="S55" s="141"/>
      <c r="T55" s="153"/>
    </row>
    <row r="56" spans="1:20">
      <c r="A56" s="192" t="str">
        <f>Rangs!B55</f>
        <v/>
      </c>
      <c r="B56" s="192" t="str">
        <f>Rangs!C55</f>
        <v/>
      </c>
      <c r="C56" s="207" t="str">
        <f>Rangs!D55</f>
        <v/>
      </c>
      <c r="D56" s="207" t="str">
        <f>Rangs!E55</f>
        <v/>
      </c>
      <c r="E56" s="207" t="str">
        <f>Rangs!F55</f>
        <v/>
      </c>
      <c r="F56" s="207" t="str">
        <f>Rangs!G55</f>
        <v/>
      </c>
      <c r="G56" s="207" t="str">
        <f>Rangs!H55</f>
        <v/>
      </c>
      <c r="H56" s="207" t="str">
        <f>Rangs!I55</f>
        <v/>
      </c>
      <c r="I56" s="207" t="str">
        <f>Rangs!J55</f>
        <v/>
      </c>
      <c r="J56" s="207" t="str">
        <f>Rangs!K55</f>
        <v/>
      </c>
      <c r="K56" s="207" t="str">
        <f>Rangs!L55</f>
        <v/>
      </c>
      <c r="L56" s="207" t="str">
        <f>Rangs!M55</f>
        <v/>
      </c>
      <c r="M56" s="215" t="str">
        <f>Rangs!N55</f>
        <v/>
      </c>
      <c r="N56" s="203" t="s">
        <v>182</v>
      </c>
      <c r="O56" s="137">
        <f>ABS(O7-O17)</f>
        <v>0</v>
      </c>
      <c r="P56" s="202" t="s">
        <v>95</v>
      </c>
      <c r="Q56" s="137">
        <f t="shared" si="0"/>
        <v>0</v>
      </c>
      <c r="R56" s="177"/>
      <c r="S56" s="141"/>
      <c r="T56" s="153"/>
    </row>
    <row r="57" spans="1:20">
      <c r="A57" s="192" t="str">
        <f>Rangs!B56</f>
        <v/>
      </c>
      <c r="B57" s="192" t="str">
        <f>Rangs!C56</f>
        <v/>
      </c>
      <c r="C57" s="207" t="str">
        <f>Rangs!D56</f>
        <v/>
      </c>
      <c r="D57" s="207" t="str">
        <f>Rangs!E56</f>
        <v/>
      </c>
      <c r="E57" s="207" t="str">
        <f>Rangs!F56</f>
        <v/>
      </c>
      <c r="F57" s="207" t="str">
        <f>Rangs!G56</f>
        <v/>
      </c>
      <c r="G57" s="207" t="str">
        <f>Rangs!H56</f>
        <v/>
      </c>
      <c r="H57" s="207" t="str">
        <f>Rangs!I56</f>
        <v/>
      </c>
      <c r="I57" s="207" t="str">
        <f>Rangs!J56</f>
        <v/>
      </c>
      <c r="J57" s="207" t="str">
        <f>Rangs!K56</f>
        <v/>
      </c>
      <c r="K57" s="207" t="str">
        <f>Rangs!L56</f>
        <v/>
      </c>
      <c r="L57" s="207" t="str">
        <f>Rangs!M56</f>
        <v/>
      </c>
      <c r="M57" s="215" t="str">
        <f>Rangs!N56</f>
        <v/>
      </c>
      <c r="N57" s="203" t="s">
        <v>189</v>
      </c>
      <c r="O57" s="137">
        <f>ABS(O7-O19)</f>
        <v>0</v>
      </c>
      <c r="P57" s="202" t="s">
        <v>95</v>
      </c>
      <c r="Q57" s="137">
        <f t="shared" si="0"/>
        <v>0</v>
      </c>
      <c r="R57" s="177"/>
      <c r="S57" s="141"/>
      <c r="T57" s="153"/>
    </row>
    <row r="58" spans="1:20">
      <c r="A58" s="192" t="str">
        <f>Rangs!B57</f>
        <v/>
      </c>
      <c r="B58" s="192" t="str">
        <f>Rangs!C57</f>
        <v/>
      </c>
      <c r="C58" s="207" t="str">
        <f>Rangs!D57</f>
        <v/>
      </c>
      <c r="D58" s="207" t="str">
        <f>Rangs!E57</f>
        <v/>
      </c>
      <c r="E58" s="207" t="str">
        <f>Rangs!F57</f>
        <v/>
      </c>
      <c r="F58" s="207" t="str">
        <f>Rangs!G57</f>
        <v/>
      </c>
      <c r="G58" s="207" t="str">
        <f>Rangs!H57</f>
        <v/>
      </c>
      <c r="H58" s="207" t="str">
        <f>Rangs!I57</f>
        <v/>
      </c>
      <c r="I58" s="207" t="str">
        <f>Rangs!J57</f>
        <v/>
      </c>
      <c r="J58" s="207" t="str">
        <f>Rangs!K57</f>
        <v/>
      </c>
      <c r="K58" s="207" t="str">
        <f>Rangs!L57</f>
        <v/>
      </c>
      <c r="L58" s="207" t="str">
        <f>Rangs!M57</f>
        <v/>
      </c>
      <c r="M58" s="215" t="str">
        <f>Rangs!N57</f>
        <v/>
      </c>
      <c r="N58" s="203" t="s">
        <v>197</v>
      </c>
      <c r="O58" s="137">
        <f>ABS(O7-O21)</f>
        <v>0</v>
      </c>
      <c r="P58" s="202" t="s">
        <v>95</v>
      </c>
      <c r="Q58" s="137">
        <f t="shared" si="0"/>
        <v>0</v>
      </c>
      <c r="R58" s="177"/>
      <c r="S58" s="141"/>
      <c r="T58" s="153"/>
    </row>
    <row r="59" spans="1:20">
      <c r="A59" s="192" t="str">
        <f>Rangs!B58</f>
        <v/>
      </c>
      <c r="B59" s="192" t="str">
        <f>Rangs!C58</f>
        <v/>
      </c>
      <c r="C59" s="207" t="str">
        <f>Rangs!D58</f>
        <v/>
      </c>
      <c r="D59" s="207" t="str">
        <f>Rangs!E58</f>
        <v/>
      </c>
      <c r="E59" s="207" t="str">
        <f>Rangs!F58</f>
        <v/>
      </c>
      <c r="F59" s="207" t="str">
        <f>Rangs!G58</f>
        <v/>
      </c>
      <c r="G59" s="207" t="str">
        <f>Rangs!H58</f>
        <v/>
      </c>
      <c r="H59" s="207" t="str">
        <f>Rangs!I58</f>
        <v/>
      </c>
      <c r="I59" s="207" t="str">
        <f>Rangs!J58</f>
        <v/>
      </c>
      <c r="J59" s="207" t="str">
        <f>Rangs!K58</f>
        <v/>
      </c>
      <c r="K59" s="207" t="str">
        <f>Rangs!L58</f>
        <v/>
      </c>
      <c r="L59" s="207" t="str">
        <f>Rangs!M58</f>
        <v/>
      </c>
      <c r="M59" s="215" t="str">
        <f>Rangs!N58</f>
        <v/>
      </c>
      <c r="N59" s="203" t="s">
        <v>206</v>
      </c>
      <c r="O59" s="137">
        <f>ABS(O7-O23)</f>
        <v>0</v>
      </c>
      <c r="P59" s="202" t="s">
        <v>95</v>
      </c>
      <c r="Q59" s="137">
        <f t="shared" si="0"/>
        <v>0</v>
      </c>
      <c r="R59" s="177"/>
      <c r="S59" s="141"/>
      <c r="T59" s="153"/>
    </row>
    <row r="60" spans="1:20">
      <c r="A60" s="192" t="str">
        <f>Rangs!B59</f>
        <v/>
      </c>
      <c r="B60" s="192" t="str">
        <f>Rangs!C59</f>
        <v/>
      </c>
      <c r="C60" s="207" t="str">
        <f>Rangs!D59</f>
        <v/>
      </c>
      <c r="D60" s="207" t="str">
        <f>Rangs!E59</f>
        <v/>
      </c>
      <c r="E60" s="207" t="str">
        <f>Rangs!F59</f>
        <v/>
      </c>
      <c r="F60" s="207" t="str">
        <f>Rangs!G59</f>
        <v/>
      </c>
      <c r="G60" s="207" t="str">
        <f>Rangs!H59</f>
        <v/>
      </c>
      <c r="H60" s="207" t="str">
        <f>Rangs!I59</f>
        <v/>
      </c>
      <c r="I60" s="207" t="str">
        <f>Rangs!J59</f>
        <v/>
      </c>
      <c r="J60" s="207" t="str">
        <f>Rangs!K59</f>
        <v/>
      </c>
      <c r="K60" s="207" t="str">
        <f>Rangs!L59</f>
        <v/>
      </c>
      <c r="L60" s="207" t="str">
        <f>Rangs!M59</f>
        <v/>
      </c>
      <c r="M60" s="215" t="str">
        <f>Rangs!N59</f>
        <v/>
      </c>
      <c r="N60" s="203" t="s">
        <v>216</v>
      </c>
      <c r="O60" s="137">
        <f>ABS(O7-O25)</f>
        <v>0</v>
      </c>
      <c r="P60" s="202" t="s">
        <v>95</v>
      </c>
      <c r="Q60" s="137">
        <f t="shared" si="0"/>
        <v>0</v>
      </c>
      <c r="R60" s="177"/>
      <c r="S60" s="141"/>
      <c r="T60" s="153"/>
    </row>
    <row r="61" spans="1:20">
      <c r="A61" s="192" t="str">
        <f>Rangs!B60</f>
        <v/>
      </c>
      <c r="B61" s="192" t="str">
        <f>Rangs!C60</f>
        <v/>
      </c>
      <c r="C61" s="207" t="str">
        <f>Rangs!D60</f>
        <v/>
      </c>
      <c r="D61" s="207" t="str">
        <f>Rangs!E60</f>
        <v/>
      </c>
      <c r="E61" s="207" t="str">
        <f>Rangs!F60</f>
        <v/>
      </c>
      <c r="F61" s="207" t="str">
        <f>Rangs!G60</f>
        <v/>
      </c>
      <c r="G61" s="207" t="str">
        <f>Rangs!H60</f>
        <v/>
      </c>
      <c r="H61" s="207" t="str">
        <f>Rangs!I60</f>
        <v/>
      </c>
      <c r="I61" s="207" t="str">
        <f>Rangs!J60</f>
        <v/>
      </c>
      <c r="J61" s="207" t="str">
        <f>Rangs!K60</f>
        <v/>
      </c>
      <c r="K61" s="207" t="str">
        <f>Rangs!L60</f>
        <v/>
      </c>
      <c r="L61" s="207" t="str">
        <f>Rangs!M60</f>
        <v/>
      </c>
      <c r="M61" s="215" t="str">
        <f>Rangs!N60</f>
        <v/>
      </c>
      <c r="N61" s="203" t="s">
        <v>227</v>
      </c>
      <c r="O61" s="137">
        <f>ABS(O7-O27)</f>
        <v>0</v>
      </c>
      <c r="P61" s="202" t="s">
        <v>95</v>
      </c>
      <c r="Q61" s="137">
        <f t="shared" si="0"/>
        <v>0</v>
      </c>
      <c r="R61" s="177"/>
      <c r="S61" s="141"/>
      <c r="T61" s="153"/>
    </row>
    <row r="62" spans="1:20">
      <c r="A62" s="192" t="str">
        <f>Rangs!B61</f>
        <v/>
      </c>
      <c r="B62" s="192" t="str">
        <f>Rangs!C61</f>
        <v/>
      </c>
      <c r="C62" s="207" t="str">
        <f>Rangs!D61</f>
        <v/>
      </c>
      <c r="D62" s="207" t="str">
        <f>Rangs!E61</f>
        <v/>
      </c>
      <c r="E62" s="207" t="str">
        <f>Rangs!F61</f>
        <v/>
      </c>
      <c r="F62" s="207" t="str">
        <f>Rangs!G61</f>
        <v/>
      </c>
      <c r="G62" s="207" t="str">
        <f>Rangs!H61</f>
        <v/>
      </c>
      <c r="H62" s="207" t="str">
        <f>Rangs!I61</f>
        <v/>
      </c>
      <c r="I62" s="207" t="str">
        <f>Rangs!J61</f>
        <v/>
      </c>
      <c r="J62" s="207" t="str">
        <f>Rangs!K61</f>
        <v/>
      </c>
      <c r="K62" s="207" t="str">
        <f>Rangs!L61</f>
        <v/>
      </c>
      <c r="L62" s="207" t="str">
        <f>Rangs!M61</f>
        <v/>
      </c>
      <c r="M62" s="215" t="str">
        <f>Rangs!N61</f>
        <v/>
      </c>
      <c r="N62" s="203" t="s">
        <v>239</v>
      </c>
      <c r="O62" s="137">
        <f>ABS(O7-O29)</f>
        <v>0</v>
      </c>
      <c r="P62" s="202" t="s">
        <v>95</v>
      </c>
      <c r="Q62" s="137">
        <f t="shared" si="0"/>
        <v>0</v>
      </c>
      <c r="R62" s="177"/>
      <c r="S62" s="141"/>
      <c r="T62" s="153"/>
    </row>
    <row r="63" spans="1:20">
      <c r="A63" s="192" t="str">
        <f>Rangs!B62</f>
        <v/>
      </c>
      <c r="B63" s="192" t="str">
        <f>Rangs!C62</f>
        <v/>
      </c>
      <c r="C63" s="207" t="str">
        <f>Rangs!D62</f>
        <v/>
      </c>
      <c r="D63" s="207" t="str">
        <f>Rangs!E62</f>
        <v/>
      </c>
      <c r="E63" s="207" t="str">
        <f>Rangs!F62</f>
        <v/>
      </c>
      <c r="F63" s="207" t="str">
        <f>Rangs!G62</f>
        <v/>
      </c>
      <c r="G63" s="207" t="str">
        <f>Rangs!H62</f>
        <v/>
      </c>
      <c r="H63" s="207" t="str">
        <f>Rangs!I62</f>
        <v/>
      </c>
      <c r="I63" s="207" t="str">
        <f>Rangs!J62</f>
        <v/>
      </c>
      <c r="J63" s="207" t="str">
        <f>Rangs!K62</f>
        <v/>
      </c>
      <c r="K63" s="207" t="str">
        <f>Rangs!L62</f>
        <v/>
      </c>
      <c r="L63" s="207" t="str">
        <f>Rangs!M62</f>
        <v/>
      </c>
      <c r="M63" s="215" t="str">
        <f>Rangs!N62</f>
        <v/>
      </c>
      <c r="N63" s="203" t="s">
        <v>168</v>
      </c>
      <c r="O63" s="137">
        <f>ABS(O9-O11)</f>
        <v>0</v>
      </c>
      <c r="P63" s="202" t="s">
        <v>95</v>
      </c>
      <c r="Q63" s="137">
        <f t="shared" si="0"/>
        <v>0</v>
      </c>
      <c r="R63" s="140"/>
      <c r="S63" s="141"/>
      <c r="T63" s="153"/>
    </row>
    <row r="64" spans="1:20">
      <c r="A64" s="192" t="str">
        <f>Rangs!B63</f>
        <v/>
      </c>
      <c r="B64" s="192" t="str">
        <f>Rangs!C63</f>
        <v/>
      </c>
      <c r="C64" s="207" t="str">
        <f>Rangs!D63</f>
        <v/>
      </c>
      <c r="D64" s="207" t="str">
        <f>Rangs!E63</f>
        <v/>
      </c>
      <c r="E64" s="207" t="str">
        <f>Rangs!F63</f>
        <v/>
      </c>
      <c r="F64" s="207" t="str">
        <f>Rangs!G63</f>
        <v/>
      </c>
      <c r="G64" s="207" t="str">
        <f>Rangs!H63</f>
        <v/>
      </c>
      <c r="H64" s="207" t="str">
        <f>Rangs!I63</f>
        <v/>
      </c>
      <c r="I64" s="207" t="str">
        <f>Rangs!J63</f>
        <v/>
      </c>
      <c r="J64" s="207" t="str">
        <f>Rangs!K63</f>
        <v/>
      </c>
      <c r="K64" s="207" t="str">
        <f>Rangs!L63</f>
        <v/>
      </c>
      <c r="L64" s="207" t="str">
        <f>Rangs!M63</f>
        <v/>
      </c>
      <c r="M64" s="215" t="str">
        <f>Rangs!N63</f>
        <v/>
      </c>
      <c r="N64" s="203" t="s">
        <v>172</v>
      </c>
      <c r="O64" s="137">
        <f>ABS(O9-O13)</f>
        <v>0</v>
      </c>
      <c r="P64" s="202" t="s">
        <v>95</v>
      </c>
      <c r="Q64" s="137">
        <f t="shared" si="0"/>
        <v>0</v>
      </c>
      <c r="R64" s="140"/>
      <c r="S64" s="141"/>
      <c r="T64" s="153"/>
    </row>
    <row r="65" spans="1:20">
      <c r="A65" s="192" t="str">
        <f>Rangs!B64</f>
        <v/>
      </c>
      <c r="B65" s="192" t="str">
        <f>Rangs!C64</f>
        <v/>
      </c>
      <c r="C65" s="207" t="str">
        <f>Rangs!D64</f>
        <v/>
      </c>
      <c r="D65" s="207" t="str">
        <f>Rangs!E64</f>
        <v/>
      </c>
      <c r="E65" s="207" t="str">
        <f>Rangs!F64</f>
        <v/>
      </c>
      <c r="F65" s="207" t="str">
        <f>Rangs!G64</f>
        <v/>
      </c>
      <c r="G65" s="207" t="str">
        <f>Rangs!H64</f>
        <v/>
      </c>
      <c r="H65" s="207" t="str">
        <f>Rangs!I64</f>
        <v/>
      </c>
      <c r="I65" s="207" t="str">
        <f>Rangs!J64</f>
        <v/>
      </c>
      <c r="J65" s="207" t="str">
        <f>Rangs!K64</f>
        <v/>
      </c>
      <c r="K65" s="207" t="str">
        <f>Rangs!L64</f>
        <v/>
      </c>
      <c r="L65" s="207" t="str">
        <f>Rangs!M64</f>
        <v/>
      </c>
      <c r="M65" s="215" t="str">
        <f>Rangs!N64</f>
        <v/>
      </c>
      <c r="N65" s="203" t="s">
        <v>177</v>
      </c>
      <c r="O65" s="137">
        <f>ABS(O9-O15)</f>
        <v>0</v>
      </c>
      <c r="P65" s="202" t="s">
        <v>95</v>
      </c>
      <c r="Q65" s="137">
        <f t="shared" si="0"/>
        <v>0</v>
      </c>
      <c r="R65" s="140"/>
      <c r="S65" s="141"/>
      <c r="T65" s="153"/>
    </row>
    <row r="66" spans="1:20">
      <c r="A66" s="192" t="str">
        <f>Rangs!B65</f>
        <v/>
      </c>
      <c r="B66" s="192" t="str">
        <f>Rangs!C65</f>
        <v/>
      </c>
      <c r="C66" s="207" t="str">
        <f>Rangs!D65</f>
        <v/>
      </c>
      <c r="D66" s="207" t="str">
        <f>Rangs!E65</f>
        <v/>
      </c>
      <c r="E66" s="207" t="str">
        <f>Rangs!F65</f>
        <v/>
      </c>
      <c r="F66" s="207" t="str">
        <f>Rangs!G65</f>
        <v/>
      </c>
      <c r="G66" s="207" t="str">
        <f>Rangs!H65</f>
        <v/>
      </c>
      <c r="H66" s="207" t="str">
        <f>Rangs!I65</f>
        <v/>
      </c>
      <c r="I66" s="207" t="str">
        <f>Rangs!J65</f>
        <v/>
      </c>
      <c r="J66" s="207" t="str">
        <f>Rangs!K65</f>
        <v/>
      </c>
      <c r="K66" s="207" t="str">
        <f>Rangs!L65</f>
        <v/>
      </c>
      <c r="L66" s="207" t="str">
        <f>Rangs!M65</f>
        <v/>
      </c>
      <c r="M66" s="215" t="str">
        <f>Rangs!N65</f>
        <v/>
      </c>
      <c r="N66" s="203" t="s">
        <v>183</v>
      </c>
      <c r="O66" s="137">
        <f>ABS(O9-O17)</f>
        <v>0</v>
      </c>
      <c r="P66" s="202" t="s">
        <v>95</v>
      </c>
      <c r="Q66" s="137">
        <f t="shared" si="0"/>
        <v>0</v>
      </c>
      <c r="R66" s="140"/>
      <c r="S66" s="141"/>
      <c r="T66" s="153"/>
    </row>
    <row r="67" spans="1:20">
      <c r="A67" s="192" t="str">
        <f>Rangs!B66</f>
        <v/>
      </c>
      <c r="B67" s="192" t="str">
        <f>Rangs!C66</f>
        <v/>
      </c>
      <c r="C67" s="207" t="str">
        <f>Rangs!D66</f>
        <v/>
      </c>
      <c r="D67" s="207" t="str">
        <f>Rangs!E66</f>
        <v/>
      </c>
      <c r="E67" s="207" t="str">
        <f>Rangs!F66</f>
        <v/>
      </c>
      <c r="F67" s="207" t="str">
        <f>Rangs!G66</f>
        <v/>
      </c>
      <c r="G67" s="207" t="str">
        <f>Rangs!H66</f>
        <v/>
      </c>
      <c r="H67" s="207" t="str">
        <f>Rangs!I66</f>
        <v/>
      </c>
      <c r="I67" s="207" t="str">
        <f>Rangs!J66</f>
        <v/>
      </c>
      <c r="J67" s="207" t="str">
        <f>Rangs!K66</f>
        <v/>
      </c>
      <c r="K67" s="207" t="str">
        <f>Rangs!L66</f>
        <v/>
      </c>
      <c r="L67" s="207" t="str">
        <f>Rangs!M66</f>
        <v/>
      </c>
      <c r="M67" s="215" t="str">
        <f>Rangs!N66</f>
        <v/>
      </c>
      <c r="N67" s="203" t="s">
        <v>190</v>
      </c>
      <c r="O67" s="137">
        <f>ABS(O9-O19)</f>
        <v>0</v>
      </c>
      <c r="P67" s="202" t="s">
        <v>95</v>
      </c>
      <c r="Q67" s="137">
        <f t="shared" si="0"/>
        <v>0</v>
      </c>
      <c r="R67" s="140"/>
      <c r="S67" s="141"/>
      <c r="T67" s="153"/>
    </row>
    <row r="68" spans="1:20">
      <c r="A68" s="192" t="str">
        <f>Rangs!B67</f>
        <v/>
      </c>
      <c r="B68" s="192" t="str">
        <f>Rangs!C67</f>
        <v/>
      </c>
      <c r="C68" s="207" t="str">
        <f>Rangs!D67</f>
        <v/>
      </c>
      <c r="D68" s="207" t="str">
        <f>Rangs!E67</f>
        <v/>
      </c>
      <c r="E68" s="207" t="str">
        <f>Rangs!F67</f>
        <v/>
      </c>
      <c r="F68" s="207" t="str">
        <f>Rangs!G67</f>
        <v/>
      </c>
      <c r="G68" s="207" t="str">
        <f>Rangs!H67</f>
        <v/>
      </c>
      <c r="H68" s="207" t="str">
        <f>Rangs!I67</f>
        <v/>
      </c>
      <c r="I68" s="207" t="str">
        <f>Rangs!J67</f>
        <v/>
      </c>
      <c r="J68" s="207" t="str">
        <f>Rangs!K67</f>
        <v/>
      </c>
      <c r="K68" s="207" t="str">
        <f>Rangs!L67</f>
        <v/>
      </c>
      <c r="L68" s="207" t="str">
        <f>Rangs!M67</f>
        <v/>
      </c>
      <c r="M68" s="215" t="str">
        <f>Rangs!N67</f>
        <v/>
      </c>
      <c r="N68" s="203" t="s">
        <v>198</v>
      </c>
      <c r="O68" s="137">
        <f>ABS(O9-O21)</f>
        <v>0</v>
      </c>
      <c r="P68" s="202" t="s">
        <v>95</v>
      </c>
      <c r="Q68" s="137">
        <f t="shared" si="0"/>
        <v>0</v>
      </c>
      <c r="R68" s="140"/>
      <c r="S68" s="141"/>
      <c r="T68" s="153"/>
    </row>
    <row r="69" spans="1:20">
      <c r="A69" s="192" t="str">
        <f>Rangs!B68</f>
        <v/>
      </c>
      <c r="B69" s="192" t="str">
        <f>Rangs!C68</f>
        <v/>
      </c>
      <c r="C69" s="207" t="str">
        <f>Rangs!D68</f>
        <v/>
      </c>
      <c r="D69" s="207" t="str">
        <f>Rangs!E68</f>
        <v/>
      </c>
      <c r="E69" s="207" t="str">
        <f>Rangs!F68</f>
        <v/>
      </c>
      <c r="F69" s="207" t="str">
        <f>Rangs!G68</f>
        <v/>
      </c>
      <c r="G69" s="207" t="str">
        <f>Rangs!H68</f>
        <v/>
      </c>
      <c r="H69" s="207" t="str">
        <f>Rangs!I68</f>
        <v/>
      </c>
      <c r="I69" s="207" t="str">
        <f>Rangs!J68</f>
        <v/>
      </c>
      <c r="J69" s="207" t="str">
        <f>Rangs!K68</f>
        <v/>
      </c>
      <c r="K69" s="207" t="str">
        <f>Rangs!L68</f>
        <v/>
      </c>
      <c r="L69" s="207" t="str">
        <f>Rangs!M68</f>
        <v/>
      </c>
      <c r="M69" s="215" t="str">
        <f>Rangs!N68</f>
        <v/>
      </c>
      <c r="N69" s="203" t="s">
        <v>207</v>
      </c>
      <c r="O69" s="137">
        <f>ABS(O9-O23)</f>
        <v>0</v>
      </c>
      <c r="P69" s="202" t="s">
        <v>95</v>
      </c>
      <c r="Q69" s="137">
        <f t="shared" si="0"/>
        <v>0</v>
      </c>
      <c r="R69" s="140"/>
      <c r="S69" s="141"/>
      <c r="T69" s="153"/>
    </row>
    <row r="70" spans="1:20">
      <c r="A70" s="192" t="str">
        <f>Rangs!B69</f>
        <v/>
      </c>
      <c r="B70" s="192" t="str">
        <f>Rangs!C69</f>
        <v/>
      </c>
      <c r="C70" s="207" t="str">
        <f>Rangs!D69</f>
        <v/>
      </c>
      <c r="D70" s="207" t="str">
        <f>Rangs!E69</f>
        <v/>
      </c>
      <c r="E70" s="207" t="str">
        <f>Rangs!F69</f>
        <v/>
      </c>
      <c r="F70" s="207" t="str">
        <f>Rangs!G69</f>
        <v/>
      </c>
      <c r="G70" s="207" t="str">
        <f>Rangs!H69</f>
        <v/>
      </c>
      <c r="H70" s="207" t="str">
        <f>Rangs!I69</f>
        <v/>
      </c>
      <c r="I70" s="207" t="str">
        <f>Rangs!J69</f>
        <v/>
      </c>
      <c r="J70" s="207" t="str">
        <f>Rangs!K69</f>
        <v/>
      </c>
      <c r="K70" s="207" t="str">
        <f>Rangs!L69</f>
        <v/>
      </c>
      <c r="L70" s="207" t="str">
        <f>Rangs!M69</f>
        <v/>
      </c>
      <c r="M70" s="215" t="str">
        <f>Rangs!N69</f>
        <v/>
      </c>
      <c r="N70" s="203" t="s">
        <v>217</v>
      </c>
      <c r="O70" s="137">
        <f>ABS(O9-O25)</f>
        <v>0</v>
      </c>
      <c r="P70" s="202" t="s">
        <v>95</v>
      </c>
      <c r="Q70" s="137">
        <f t="shared" si="0"/>
        <v>0</v>
      </c>
      <c r="R70" s="140"/>
      <c r="S70" s="141"/>
      <c r="T70" s="153"/>
    </row>
    <row r="71" spans="1:20">
      <c r="A71" s="192" t="str">
        <f>Rangs!B70</f>
        <v/>
      </c>
      <c r="B71" s="192" t="str">
        <f>Rangs!C70</f>
        <v/>
      </c>
      <c r="C71" s="207" t="str">
        <f>Rangs!D70</f>
        <v/>
      </c>
      <c r="D71" s="207" t="str">
        <f>Rangs!E70</f>
        <v/>
      </c>
      <c r="E71" s="207" t="str">
        <f>Rangs!F70</f>
        <v/>
      </c>
      <c r="F71" s="207" t="str">
        <f>Rangs!G70</f>
        <v/>
      </c>
      <c r="G71" s="207" t="str">
        <f>Rangs!H70</f>
        <v/>
      </c>
      <c r="H71" s="207" t="str">
        <f>Rangs!I70</f>
        <v/>
      </c>
      <c r="I71" s="207" t="str">
        <f>Rangs!J70</f>
        <v/>
      </c>
      <c r="J71" s="207" t="str">
        <f>Rangs!K70</f>
        <v/>
      </c>
      <c r="K71" s="207" t="str">
        <f>Rangs!L70</f>
        <v/>
      </c>
      <c r="L71" s="207" t="str">
        <f>Rangs!M70</f>
        <v/>
      </c>
      <c r="M71" s="215" t="str">
        <f>Rangs!N70</f>
        <v/>
      </c>
      <c r="N71" s="203" t="s">
        <v>228</v>
      </c>
      <c r="O71" s="137">
        <f>ABS(O9-O27)</f>
        <v>0</v>
      </c>
      <c r="P71" s="202" t="s">
        <v>95</v>
      </c>
      <c r="Q71" s="137">
        <f t="shared" si="0"/>
        <v>0</v>
      </c>
      <c r="R71" s="140"/>
      <c r="S71" s="141"/>
      <c r="T71" s="153"/>
    </row>
    <row r="72" spans="1:20">
      <c r="A72" s="192" t="str">
        <f>Rangs!B71</f>
        <v/>
      </c>
      <c r="B72" s="192" t="str">
        <f>Rangs!C71</f>
        <v/>
      </c>
      <c r="C72" s="207" t="str">
        <f>Rangs!D71</f>
        <v/>
      </c>
      <c r="D72" s="207" t="str">
        <f>Rangs!E71</f>
        <v/>
      </c>
      <c r="E72" s="207" t="str">
        <f>Rangs!F71</f>
        <v/>
      </c>
      <c r="F72" s="207" t="str">
        <f>Rangs!G71</f>
        <v/>
      </c>
      <c r="G72" s="207" t="str">
        <f>Rangs!H71</f>
        <v/>
      </c>
      <c r="H72" s="207" t="str">
        <f>Rangs!I71</f>
        <v/>
      </c>
      <c r="I72" s="207" t="str">
        <f>Rangs!J71</f>
        <v/>
      </c>
      <c r="J72" s="207" t="str">
        <f>Rangs!K71</f>
        <v/>
      </c>
      <c r="K72" s="207" t="str">
        <f>Rangs!L71</f>
        <v/>
      </c>
      <c r="L72" s="207" t="str">
        <f>Rangs!M71</f>
        <v/>
      </c>
      <c r="M72" s="215" t="str">
        <f>Rangs!N71</f>
        <v/>
      </c>
      <c r="N72" s="203" t="s">
        <v>240</v>
      </c>
      <c r="O72" s="137">
        <f>ABS(O9-O29)</f>
        <v>0</v>
      </c>
      <c r="P72" s="202" t="s">
        <v>95</v>
      </c>
      <c r="Q72" s="137">
        <f t="shared" si="0"/>
        <v>0</v>
      </c>
      <c r="R72" s="140"/>
      <c r="S72" s="141"/>
      <c r="T72" s="153"/>
    </row>
    <row r="73" spans="1:20">
      <c r="A73" s="192" t="str">
        <f>Rangs!B72</f>
        <v/>
      </c>
      <c r="B73" s="192" t="str">
        <f>Rangs!C72</f>
        <v/>
      </c>
      <c r="C73" s="207" t="str">
        <f>Rangs!D72</f>
        <v/>
      </c>
      <c r="D73" s="207" t="str">
        <f>Rangs!E72</f>
        <v/>
      </c>
      <c r="E73" s="207" t="str">
        <f>Rangs!F72</f>
        <v/>
      </c>
      <c r="F73" s="207" t="str">
        <f>Rangs!G72</f>
        <v/>
      </c>
      <c r="G73" s="207" t="str">
        <f>Rangs!H72</f>
        <v/>
      </c>
      <c r="H73" s="207" t="str">
        <f>Rangs!I72</f>
        <v/>
      </c>
      <c r="I73" s="207" t="str">
        <f>Rangs!J72</f>
        <v/>
      </c>
      <c r="J73" s="207" t="str">
        <f>Rangs!K72</f>
        <v/>
      </c>
      <c r="K73" s="207" t="str">
        <f>Rangs!L72</f>
        <v/>
      </c>
      <c r="L73" s="207" t="str">
        <f>Rangs!M72</f>
        <v/>
      </c>
      <c r="M73" s="215" t="str">
        <f>Rangs!N72</f>
        <v/>
      </c>
      <c r="N73" s="203" t="s">
        <v>173</v>
      </c>
      <c r="O73" s="137">
        <f>ABS(O11-O13)</f>
        <v>0</v>
      </c>
      <c r="P73" s="202" t="s">
        <v>95</v>
      </c>
      <c r="Q73" s="137">
        <f t="shared" si="0"/>
        <v>0</v>
      </c>
      <c r="R73" s="140"/>
      <c r="S73" s="141"/>
      <c r="T73" s="153"/>
    </row>
    <row r="74" spans="1:20">
      <c r="A74" s="192" t="str">
        <f>Rangs!B73</f>
        <v/>
      </c>
      <c r="B74" s="192" t="str">
        <f>Rangs!C73</f>
        <v/>
      </c>
      <c r="C74" s="207" t="str">
        <f>Rangs!D73</f>
        <v/>
      </c>
      <c r="D74" s="207" t="str">
        <f>Rangs!E73</f>
        <v/>
      </c>
      <c r="E74" s="207" t="str">
        <f>Rangs!F73</f>
        <v/>
      </c>
      <c r="F74" s="207" t="str">
        <f>Rangs!G73</f>
        <v/>
      </c>
      <c r="G74" s="207" t="str">
        <f>Rangs!H73</f>
        <v/>
      </c>
      <c r="H74" s="207" t="str">
        <f>Rangs!I73</f>
        <v/>
      </c>
      <c r="I74" s="207" t="str">
        <f>Rangs!J73</f>
        <v/>
      </c>
      <c r="J74" s="207" t="str">
        <f>Rangs!K73</f>
        <v/>
      </c>
      <c r="K74" s="207" t="str">
        <f>Rangs!L73</f>
        <v/>
      </c>
      <c r="L74" s="207" t="str">
        <f>Rangs!M73</f>
        <v/>
      </c>
      <c r="M74" s="215" t="str">
        <f>Rangs!N73</f>
        <v/>
      </c>
      <c r="N74" s="203" t="s">
        <v>178</v>
      </c>
      <c r="O74" s="137">
        <f>ABS(O11-O15)</f>
        <v>0</v>
      </c>
      <c r="P74" s="202" t="s">
        <v>95</v>
      </c>
      <c r="Q74" s="137">
        <f t="shared" si="0"/>
        <v>0</v>
      </c>
      <c r="R74" s="140"/>
      <c r="S74" s="141"/>
      <c r="T74" s="153"/>
    </row>
    <row r="75" spans="1:20">
      <c r="A75" s="192" t="str">
        <f>Rangs!B74</f>
        <v/>
      </c>
      <c r="B75" s="192" t="str">
        <f>Rangs!C74</f>
        <v/>
      </c>
      <c r="C75" s="207" t="str">
        <f>Rangs!D74</f>
        <v/>
      </c>
      <c r="D75" s="207" t="str">
        <f>Rangs!E74</f>
        <v/>
      </c>
      <c r="E75" s="207" t="str">
        <f>Rangs!F74</f>
        <v/>
      </c>
      <c r="F75" s="207" t="str">
        <f>Rangs!G74</f>
        <v/>
      </c>
      <c r="G75" s="207" t="str">
        <f>Rangs!H74</f>
        <v/>
      </c>
      <c r="H75" s="207" t="str">
        <f>Rangs!I74</f>
        <v/>
      </c>
      <c r="I75" s="207" t="str">
        <f>Rangs!J74</f>
        <v/>
      </c>
      <c r="J75" s="207" t="str">
        <f>Rangs!K74</f>
        <v/>
      </c>
      <c r="K75" s="207" t="str">
        <f>Rangs!L74</f>
        <v/>
      </c>
      <c r="L75" s="207" t="str">
        <f>Rangs!M74</f>
        <v/>
      </c>
      <c r="M75" s="215" t="str">
        <f>Rangs!N74</f>
        <v/>
      </c>
      <c r="N75" s="203" t="s">
        <v>184</v>
      </c>
      <c r="O75" s="137">
        <f>ABS(O11-O17)</f>
        <v>0</v>
      </c>
      <c r="P75" s="202" t="s">
        <v>95</v>
      </c>
      <c r="Q75" s="137">
        <f t="shared" si="0"/>
        <v>0</v>
      </c>
      <c r="R75" s="140"/>
      <c r="S75" s="141"/>
      <c r="T75" s="153"/>
    </row>
    <row r="76" spans="1:20">
      <c r="A76" s="192" t="str">
        <f>Rangs!B75</f>
        <v/>
      </c>
      <c r="B76" s="192" t="str">
        <f>Rangs!C75</f>
        <v/>
      </c>
      <c r="C76" s="207" t="str">
        <f>Rangs!D75</f>
        <v/>
      </c>
      <c r="D76" s="207" t="str">
        <f>Rangs!E75</f>
        <v/>
      </c>
      <c r="E76" s="207" t="str">
        <f>Rangs!F75</f>
        <v/>
      </c>
      <c r="F76" s="207" t="str">
        <f>Rangs!G75</f>
        <v/>
      </c>
      <c r="G76" s="207" t="str">
        <f>Rangs!H75</f>
        <v/>
      </c>
      <c r="H76" s="207" t="str">
        <f>Rangs!I75</f>
        <v/>
      </c>
      <c r="I76" s="207" t="str">
        <f>Rangs!J75</f>
        <v/>
      </c>
      <c r="J76" s="207" t="str">
        <f>Rangs!K75</f>
        <v/>
      </c>
      <c r="K76" s="207" t="str">
        <f>Rangs!L75</f>
        <v/>
      </c>
      <c r="L76" s="207" t="str">
        <f>Rangs!M75</f>
        <v/>
      </c>
      <c r="M76" s="215" t="str">
        <f>Rangs!N75</f>
        <v/>
      </c>
      <c r="N76" s="203" t="s">
        <v>191</v>
      </c>
      <c r="O76" s="137">
        <f>ABS(O11-O19)</f>
        <v>0</v>
      </c>
      <c r="P76" s="202" t="s">
        <v>95</v>
      </c>
      <c r="Q76" s="137">
        <f t="shared" si="0"/>
        <v>0</v>
      </c>
      <c r="R76" s="140"/>
      <c r="S76" s="141"/>
      <c r="T76" s="153"/>
    </row>
    <row r="77" spans="1:20">
      <c r="A77" s="192" t="str">
        <f>Rangs!B76</f>
        <v/>
      </c>
      <c r="B77" s="192" t="str">
        <f>Rangs!C76</f>
        <v/>
      </c>
      <c r="C77" s="207" t="str">
        <f>Rangs!D76</f>
        <v/>
      </c>
      <c r="D77" s="207" t="str">
        <f>Rangs!E76</f>
        <v/>
      </c>
      <c r="E77" s="207" t="str">
        <f>Rangs!F76</f>
        <v/>
      </c>
      <c r="F77" s="207" t="str">
        <f>Rangs!G76</f>
        <v/>
      </c>
      <c r="G77" s="207" t="str">
        <f>Rangs!H76</f>
        <v/>
      </c>
      <c r="H77" s="207" t="str">
        <f>Rangs!I76</f>
        <v/>
      </c>
      <c r="I77" s="207" t="str">
        <f>Rangs!J76</f>
        <v/>
      </c>
      <c r="J77" s="207" t="str">
        <f>Rangs!K76</f>
        <v/>
      </c>
      <c r="K77" s="207" t="str">
        <f>Rangs!L76</f>
        <v/>
      </c>
      <c r="L77" s="207" t="str">
        <f>Rangs!M76</f>
        <v/>
      </c>
      <c r="M77" s="215" t="str">
        <f>Rangs!N76</f>
        <v/>
      </c>
      <c r="N77" s="203" t="s">
        <v>199</v>
      </c>
      <c r="O77" s="137">
        <f>ABS(O11-O21)</f>
        <v>0</v>
      </c>
      <c r="P77" s="202" t="s">
        <v>95</v>
      </c>
      <c r="Q77" s="137">
        <f t="shared" si="0"/>
        <v>0</v>
      </c>
      <c r="R77" s="140"/>
      <c r="S77" s="141"/>
      <c r="T77" s="153"/>
    </row>
    <row r="78" spans="1:20">
      <c r="A78" s="192" t="str">
        <f>Rangs!B77</f>
        <v/>
      </c>
      <c r="B78" s="192" t="str">
        <f>Rangs!C77</f>
        <v/>
      </c>
      <c r="C78" s="207" t="str">
        <f>Rangs!D77</f>
        <v/>
      </c>
      <c r="D78" s="207" t="str">
        <f>Rangs!E77</f>
        <v/>
      </c>
      <c r="E78" s="207" t="str">
        <f>Rangs!F77</f>
        <v/>
      </c>
      <c r="F78" s="207" t="str">
        <f>Rangs!G77</f>
        <v/>
      </c>
      <c r="G78" s="207" t="str">
        <f>Rangs!H77</f>
        <v/>
      </c>
      <c r="H78" s="207" t="str">
        <f>Rangs!I77</f>
        <v/>
      </c>
      <c r="I78" s="207" t="str">
        <f>Rangs!J77</f>
        <v/>
      </c>
      <c r="J78" s="207" t="str">
        <f>Rangs!K77</f>
        <v/>
      </c>
      <c r="K78" s="207" t="str">
        <f>Rangs!L77</f>
        <v/>
      </c>
      <c r="L78" s="207" t="str">
        <f>Rangs!M77</f>
        <v/>
      </c>
      <c r="M78" s="215" t="str">
        <f>Rangs!N77</f>
        <v/>
      </c>
      <c r="N78" s="203" t="s">
        <v>208</v>
      </c>
      <c r="O78" s="137">
        <f>ABS(O11-O23)</f>
        <v>0</v>
      </c>
      <c r="P78" s="202" t="s">
        <v>95</v>
      </c>
      <c r="Q78" s="137">
        <f t="shared" si="0"/>
        <v>0</v>
      </c>
      <c r="R78" s="140"/>
      <c r="S78" s="141"/>
      <c r="T78" s="153"/>
    </row>
    <row r="79" spans="1:20">
      <c r="A79" s="192" t="str">
        <f>Rangs!B78</f>
        <v/>
      </c>
      <c r="B79" s="192" t="str">
        <f>Rangs!C78</f>
        <v/>
      </c>
      <c r="C79" s="207" t="str">
        <f>Rangs!D78</f>
        <v/>
      </c>
      <c r="D79" s="207" t="str">
        <f>Rangs!E78</f>
        <v/>
      </c>
      <c r="E79" s="207" t="str">
        <f>Rangs!F78</f>
        <v/>
      </c>
      <c r="F79" s="207" t="str">
        <f>Rangs!G78</f>
        <v/>
      </c>
      <c r="G79" s="207" t="str">
        <f>Rangs!H78</f>
        <v/>
      </c>
      <c r="H79" s="207" t="str">
        <f>Rangs!I78</f>
        <v/>
      </c>
      <c r="I79" s="207" t="str">
        <f>Rangs!J78</f>
        <v/>
      </c>
      <c r="J79" s="207" t="str">
        <f>Rangs!K78</f>
        <v/>
      </c>
      <c r="K79" s="207" t="str">
        <f>Rangs!L78</f>
        <v/>
      </c>
      <c r="L79" s="207" t="str">
        <f>Rangs!M78</f>
        <v/>
      </c>
      <c r="M79" s="215" t="str">
        <f>Rangs!N78</f>
        <v/>
      </c>
      <c r="N79" s="203" t="s">
        <v>218</v>
      </c>
      <c r="O79" s="137">
        <f>ABS(O11-O25)</f>
        <v>0</v>
      </c>
      <c r="P79" s="202" t="s">
        <v>95</v>
      </c>
      <c r="Q79" s="137">
        <f t="shared" si="0"/>
        <v>0</v>
      </c>
      <c r="R79" s="140"/>
      <c r="S79" s="141"/>
      <c r="T79" s="153"/>
    </row>
    <row r="80" spans="1:20">
      <c r="A80" s="192" t="str">
        <f>Rangs!B79</f>
        <v/>
      </c>
      <c r="B80" s="192" t="str">
        <f>Rangs!C79</f>
        <v/>
      </c>
      <c r="C80" s="207" t="str">
        <f>Rangs!D79</f>
        <v/>
      </c>
      <c r="D80" s="207" t="str">
        <f>Rangs!E79</f>
        <v/>
      </c>
      <c r="E80" s="207" t="str">
        <f>Rangs!F79</f>
        <v/>
      </c>
      <c r="F80" s="207" t="str">
        <f>Rangs!G79</f>
        <v/>
      </c>
      <c r="G80" s="207" t="str">
        <f>Rangs!H79</f>
        <v/>
      </c>
      <c r="H80" s="207" t="str">
        <f>Rangs!I79</f>
        <v/>
      </c>
      <c r="I80" s="207" t="str">
        <f>Rangs!J79</f>
        <v/>
      </c>
      <c r="J80" s="207" t="str">
        <f>Rangs!K79</f>
        <v/>
      </c>
      <c r="K80" s="207" t="str">
        <f>Rangs!L79</f>
        <v/>
      </c>
      <c r="L80" s="207" t="str">
        <f>Rangs!M79</f>
        <v/>
      </c>
      <c r="M80" s="215" t="str">
        <f>Rangs!N79</f>
        <v/>
      </c>
      <c r="N80" s="203" t="s">
        <v>229</v>
      </c>
      <c r="O80" s="137">
        <f>ABS(O11-O27)</f>
        <v>0</v>
      </c>
      <c r="P80" s="202" t="s">
        <v>95</v>
      </c>
      <c r="Q80" s="137">
        <f t="shared" si="0"/>
        <v>0</v>
      </c>
      <c r="R80" s="140"/>
      <c r="S80" s="141"/>
      <c r="T80" s="153"/>
    </row>
    <row r="81" spans="1:20">
      <c r="A81" s="192" t="str">
        <f>Rangs!B80</f>
        <v/>
      </c>
      <c r="B81" s="192" t="str">
        <f>Rangs!C80</f>
        <v/>
      </c>
      <c r="C81" s="207" t="str">
        <f>Rangs!D80</f>
        <v/>
      </c>
      <c r="D81" s="207" t="str">
        <f>Rangs!E80</f>
        <v/>
      </c>
      <c r="E81" s="207" t="str">
        <f>Rangs!F80</f>
        <v/>
      </c>
      <c r="F81" s="207" t="str">
        <f>Rangs!G80</f>
        <v/>
      </c>
      <c r="G81" s="207" t="str">
        <f>Rangs!H80</f>
        <v/>
      </c>
      <c r="H81" s="207" t="str">
        <f>Rangs!I80</f>
        <v/>
      </c>
      <c r="I81" s="207" t="str">
        <f>Rangs!J80</f>
        <v/>
      </c>
      <c r="J81" s="207" t="str">
        <f>Rangs!K80</f>
        <v/>
      </c>
      <c r="K81" s="207" t="str">
        <f>Rangs!L80</f>
        <v/>
      </c>
      <c r="L81" s="207" t="str">
        <f>Rangs!M80</f>
        <v/>
      </c>
      <c r="M81" s="215" t="str">
        <f>Rangs!N80</f>
        <v/>
      </c>
      <c r="N81" s="203" t="s">
        <v>241</v>
      </c>
      <c r="O81" s="137">
        <f>ABS(O11-O29)</f>
        <v>0</v>
      </c>
      <c r="P81" s="202" t="s">
        <v>95</v>
      </c>
      <c r="Q81" s="137">
        <f t="shared" si="0"/>
        <v>0</v>
      </c>
      <c r="R81" s="140"/>
      <c r="S81" s="141"/>
      <c r="T81" s="153"/>
    </row>
    <row r="82" spans="1:20">
      <c r="A82" s="192" t="str">
        <f>Rangs!B81</f>
        <v/>
      </c>
      <c r="B82" s="192" t="str">
        <f>Rangs!C81</f>
        <v/>
      </c>
      <c r="C82" s="207" t="str">
        <f>Rangs!D81</f>
        <v/>
      </c>
      <c r="D82" s="207" t="str">
        <f>Rangs!E81</f>
        <v/>
      </c>
      <c r="E82" s="207" t="str">
        <f>Rangs!F81</f>
        <v/>
      </c>
      <c r="F82" s="207" t="str">
        <f>Rangs!G81</f>
        <v/>
      </c>
      <c r="G82" s="207" t="str">
        <f>Rangs!H81</f>
        <v/>
      </c>
      <c r="H82" s="207" t="str">
        <f>Rangs!I81</f>
        <v/>
      </c>
      <c r="I82" s="207" t="str">
        <f>Rangs!J81</f>
        <v/>
      </c>
      <c r="J82" s="207" t="str">
        <f>Rangs!K81</f>
        <v/>
      </c>
      <c r="K82" s="207" t="str">
        <f>Rangs!L81</f>
        <v/>
      </c>
      <c r="L82" s="207" t="str">
        <f>Rangs!M81</f>
        <v/>
      </c>
      <c r="M82" s="215" t="str">
        <f>Rangs!N81</f>
        <v/>
      </c>
      <c r="N82" s="203" t="s">
        <v>179</v>
      </c>
      <c r="O82" s="137">
        <f>ABS(O13-O15)</f>
        <v>0</v>
      </c>
      <c r="P82" s="202" t="s">
        <v>95</v>
      </c>
      <c r="Q82" s="137">
        <f t="shared" si="0"/>
        <v>0</v>
      </c>
      <c r="R82" s="140"/>
      <c r="S82" s="141"/>
      <c r="T82" s="153"/>
    </row>
    <row r="83" spans="1:20">
      <c r="A83" s="192" t="str">
        <f>Rangs!B82</f>
        <v/>
      </c>
      <c r="B83" s="192" t="str">
        <f>Rangs!C82</f>
        <v/>
      </c>
      <c r="C83" s="207" t="str">
        <f>Rangs!D82</f>
        <v/>
      </c>
      <c r="D83" s="207" t="str">
        <f>Rangs!E82</f>
        <v/>
      </c>
      <c r="E83" s="207" t="str">
        <f>Rangs!F82</f>
        <v/>
      </c>
      <c r="F83" s="207" t="str">
        <f>Rangs!G82</f>
        <v/>
      </c>
      <c r="G83" s="207" t="str">
        <f>Rangs!H82</f>
        <v/>
      </c>
      <c r="H83" s="207" t="str">
        <f>Rangs!I82</f>
        <v/>
      </c>
      <c r="I83" s="207" t="str">
        <f>Rangs!J82</f>
        <v/>
      </c>
      <c r="J83" s="207" t="str">
        <f>Rangs!K82</f>
        <v/>
      </c>
      <c r="K83" s="207" t="str">
        <f>Rangs!L82</f>
        <v/>
      </c>
      <c r="L83" s="207" t="str">
        <f>Rangs!M82</f>
        <v/>
      </c>
      <c r="M83" s="215" t="str">
        <f>Rangs!N82</f>
        <v/>
      </c>
      <c r="N83" s="203" t="s">
        <v>185</v>
      </c>
      <c r="O83" s="137">
        <f>ABS(O13-O17)</f>
        <v>0</v>
      </c>
      <c r="P83" s="202" t="s">
        <v>95</v>
      </c>
      <c r="Q83" s="137">
        <f t="shared" si="0"/>
        <v>0</v>
      </c>
      <c r="R83" s="140"/>
      <c r="S83" s="141"/>
      <c r="T83" s="153"/>
    </row>
    <row r="84" spans="1:20">
      <c r="A84" s="192" t="str">
        <f>Rangs!B83</f>
        <v/>
      </c>
      <c r="B84" s="192" t="str">
        <f>Rangs!C83</f>
        <v/>
      </c>
      <c r="C84" s="207" t="str">
        <f>Rangs!D83</f>
        <v/>
      </c>
      <c r="D84" s="207" t="str">
        <f>Rangs!E83</f>
        <v/>
      </c>
      <c r="E84" s="207" t="str">
        <f>Rangs!F83</f>
        <v/>
      </c>
      <c r="F84" s="207" t="str">
        <f>Rangs!G83</f>
        <v/>
      </c>
      <c r="G84" s="207" t="str">
        <f>Rangs!H83</f>
        <v/>
      </c>
      <c r="H84" s="207" t="str">
        <f>Rangs!I83</f>
        <v/>
      </c>
      <c r="I84" s="207" t="str">
        <f>Rangs!J83</f>
        <v/>
      </c>
      <c r="J84" s="207" t="str">
        <f>Rangs!K83</f>
        <v/>
      </c>
      <c r="K84" s="207" t="str">
        <f>Rangs!L83</f>
        <v/>
      </c>
      <c r="L84" s="207" t="str">
        <f>Rangs!M83</f>
        <v/>
      </c>
      <c r="M84" s="215" t="str">
        <f>Rangs!N83</f>
        <v/>
      </c>
      <c r="N84" s="203" t="s">
        <v>192</v>
      </c>
      <c r="O84" s="137">
        <f>ABS(O13-O19)</f>
        <v>0</v>
      </c>
      <c r="P84" s="202" t="s">
        <v>95</v>
      </c>
      <c r="Q84" s="137">
        <f t="shared" si="0"/>
        <v>0</v>
      </c>
      <c r="R84" s="140"/>
      <c r="S84" s="141"/>
      <c r="T84" s="153"/>
    </row>
    <row r="85" spans="1:20">
      <c r="A85" s="192" t="str">
        <f>Rangs!B84</f>
        <v/>
      </c>
      <c r="B85" s="192" t="str">
        <f>Rangs!C84</f>
        <v/>
      </c>
      <c r="C85" s="207" t="str">
        <f>Rangs!D84</f>
        <v/>
      </c>
      <c r="D85" s="207" t="str">
        <f>Rangs!E84</f>
        <v/>
      </c>
      <c r="E85" s="207" t="str">
        <f>Rangs!F84</f>
        <v/>
      </c>
      <c r="F85" s="207" t="str">
        <f>Rangs!G84</f>
        <v/>
      </c>
      <c r="G85" s="207" t="str">
        <f>Rangs!H84</f>
        <v/>
      </c>
      <c r="H85" s="207" t="str">
        <f>Rangs!I84</f>
        <v/>
      </c>
      <c r="I85" s="207" t="str">
        <f>Rangs!J84</f>
        <v/>
      </c>
      <c r="J85" s="207" t="str">
        <f>Rangs!K84</f>
        <v/>
      </c>
      <c r="K85" s="207" t="str">
        <f>Rangs!L84</f>
        <v/>
      </c>
      <c r="L85" s="207" t="str">
        <f>Rangs!M84</f>
        <v/>
      </c>
      <c r="M85" s="215" t="str">
        <f>Rangs!N84</f>
        <v/>
      </c>
      <c r="N85" s="203" t="s">
        <v>200</v>
      </c>
      <c r="O85" s="137">
        <f>ABS(O13-O21)</f>
        <v>0</v>
      </c>
      <c r="P85" s="202" t="s">
        <v>95</v>
      </c>
      <c r="Q85" s="137">
        <f t="shared" si="0"/>
        <v>0</v>
      </c>
      <c r="R85" s="140"/>
      <c r="S85" s="141"/>
      <c r="T85" s="153"/>
    </row>
    <row r="86" spans="1:20">
      <c r="A86" s="192" t="str">
        <f>Rangs!B85</f>
        <v/>
      </c>
      <c r="B86" s="192" t="str">
        <f>Rangs!C85</f>
        <v/>
      </c>
      <c r="C86" s="207" t="str">
        <f>Rangs!D85</f>
        <v/>
      </c>
      <c r="D86" s="207" t="str">
        <f>Rangs!E85</f>
        <v/>
      </c>
      <c r="E86" s="207" t="str">
        <f>Rangs!F85</f>
        <v/>
      </c>
      <c r="F86" s="207" t="str">
        <f>Rangs!G85</f>
        <v/>
      </c>
      <c r="G86" s="207" t="str">
        <f>Rangs!H85</f>
        <v/>
      </c>
      <c r="H86" s="207" t="str">
        <f>Rangs!I85</f>
        <v/>
      </c>
      <c r="I86" s="207" t="str">
        <f>Rangs!J85</f>
        <v/>
      </c>
      <c r="J86" s="207" t="str">
        <f>Rangs!K85</f>
        <v/>
      </c>
      <c r="K86" s="207" t="str">
        <f>Rangs!L85</f>
        <v/>
      </c>
      <c r="L86" s="207" t="str">
        <f>Rangs!M85</f>
        <v/>
      </c>
      <c r="M86" s="215" t="str">
        <f>Rangs!N85</f>
        <v/>
      </c>
      <c r="N86" s="203" t="s">
        <v>209</v>
      </c>
      <c r="O86" s="137">
        <f>ABS(O13-O23)</f>
        <v>0</v>
      </c>
      <c r="P86" s="202" t="s">
        <v>95</v>
      </c>
      <c r="Q86" s="137">
        <f t="shared" si="0"/>
        <v>0</v>
      </c>
      <c r="R86" s="140"/>
      <c r="S86" s="141"/>
      <c r="T86" s="153"/>
    </row>
    <row r="87" spans="1:20">
      <c r="A87" s="192" t="str">
        <f>Rangs!B86</f>
        <v/>
      </c>
      <c r="B87" s="192" t="str">
        <f>Rangs!C86</f>
        <v/>
      </c>
      <c r="C87" s="207" t="str">
        <f>Rangs!D86</f>
        <v/>
      </c>
      <c r="D87" s="207" t="str">
        <f>Rangs!E86</f>
        <v/>
      </c>
      <c r="E87" s="207" t="str">
        <f>Rangs!F86</f>
        <v/>
      </c>
      <c r="F87" s="207" t="str">
        <f>Rangs!G86</f>
        <v/>
      </c>
      <c r="G87" s="207" t="str">
        <f>Rangs!H86</f>
        <v/>
      </c>
      <c r="H87" s="207" t="str">
        <f>Rangs!I86</f>
        <v/>
      </c>
      <c r="I87" s="207" t="str">
        <f>Rangs!J86</f>
        <v/>
      </c>
      <c r="J87" s="207" t="str">
        <f>Rangs!K86</f>
        <v/>
      </c>
      <c r="K87" s="207" t="str">
        <f>Rangs!L86</f>
        <v/>
      </c>
      <c r="L87" s="207" t="str">
        <f>Rangs!M86</f>
        <v/>
      </c>
      <c r="M87" s="215" t="str">
        <f>Rangs!N86</f>
        <v/>
      </c>
      <c r="N87" s="203" t="s">
        <v>219</v>
      </c>
      <c r="O87" s="137">
        <f>ABS(O13-O25)</f>
        <v>0</v>
      </c>
      <c r="P87" s="202" t="s">
        <v>95</v>
      </c>
      <c r="Q87" s="137">
        <f t="shared" si="0"/>
        <v>0</v>
      </c>
      <c r="R87" s="140"/>
      <c r="S87" s="141"/>
      <c r="T87" s="153"/>
    </row>
    <row r="88" spans="1:20">
      <c r="A88" s="192" t="str">
        <f>Rangs!B87</f>
        <v/>
      </c>
      <c r="B88" s="192" t="str">
        <f>Rangs!C87</f>
        <v/>
      </c>
      <c r="C88" s="207" t="str">
        <f>Rangs!D87</f>
        <v/>
      </c>
      <c r="D88" s="207" t="str">
        <f>Rangs!E87</f>
        <v/>
      </c>
      <c r="E88" s="207" t="str">
        <f>Rangs!F87</f>
        <v/>
      </c>
      <c r="F88" s="207" t="str">
        <f>Rangs!G87</f>
        <v/>
      </c>
      <c r="G88" s="207" t="str">
        <f>Rangs!H87</f>
        <v/>
      </c>
      <c r="H88" s="207" t="str">
        <f>Rangs!I87</f>
        <v/>
      </c>
      <c r="I88" s="207" t="str">
        <f>Rangs!J87</f>
        <v/>
      </c>
      <c r="J88" s="207" t="str">
        <f>Rangs!K87</f>
        <v/>
      </c>
      <c r="K88" s="207" t="str">
        <f>Rangs!L87</f>
        <v/>
      </c>
      <c r="L88" s="207" t="str">
        <f>Rangs!M87</f>
        <v/>
      </c>
      <c r="M88" s="215" t="str">
        <f>Rangs!N87</f>
        <v/>
      </c>
      <c r="N88" s="203" t="s">
        <v>230</v>
      </c>
      <c r="O88" s="137">
        <f>ABS(O13-O27)</f>
        <v>0</v>
      </c>
      <c r="P88" s="202" t="s">
        <v>95</v>
      </c>
      <c r="Q88" s="137">
        <f t="shared" si="0"/>
        <v>0</v>
      </c>
      <c r="R88" s="140"/>
      <c r="S88" s="141"/>
      <c r="T88" s="153"/>
    </row>
    <row r="89" spans="1:20">
      <c r="A89" s="192" t="str">
        <f>Rangs!B88</f>
        <v/>
      </c>
      <c r="B89" s="192" t="str">
        <f>Rangs!C88</f>
        <v/>
      </c>
      <c r="C89" s="207" t="str">
        <f>Rangs!D88</f>
        <v/>
      </c>
      <c r="D89" s="207" t="str">
        <f>Rangs!E88</f>
        <v/>
      </c>
      <c r="E89" s="207" t="str">
        <f>Rangs!F88</f>
        <v/>
      </c>
      <c r="F89" s="207" t="str">
        <f>Rangs!G88</f>
        <v/>
      </c>
      <c r="G89" s="207" t="str">
        <f>Rangs!H88</f>
        <v/>
      </c>
      <c r="H89" s="207" t="str">
        <f>Rangs!I88</f>
        <v/>
      </c>
      <c r="I89" s="207" t="str">
        <f>Rangs!J88</f>
        <v/>
      </c>
      <c r="J89" s="207" t="str">
        <f>Rangs!K88</f>
        <v/>
      </c>
      <c r="K89" s="207" t="str">
        <f>Rangs!L88</f>
        <v/>
      </c>
      <c r="L89" s="207" t="str">
        <f>Rangs!M88</f>
        <v/>
      </c>
      <c r="M89" s="215" t="str">
        <f>Rangs!N88</f>
        <v/>
      </c>
      <c r="N89" s="203" t="s">
        <v>242</v>
      </c>
      <c r="O89" s="137">
        <f>ABS(O13-O29)</f>
        <v>0</v>
      </c>
      <c r="P89" s="202" t="s">
        <v>95</v>
      </c>
      <c r="Q89" s="137">
        <f t="shared" si="0"/>
        <v>0</v>
      </c>
      <c r="R89" s="140"/>
      <c r="S89" s="141"/>
      <c r="T89" s="153"/>
    </row>
    <row r="90" spans="1:20">
      <c r="A90" s="192" t="str">
        <f>Rangs!B89</f>
        <v/>
      </c>
      <c r="B90" s="192" t="str">
        <f>Rangs!C89</f>
        <v/>
      </c>
      <c r="C90" s="207" t="str">
        <f>Rangs!D89</f>
        <v/>
      </c>
      <c r="D90" s="207" t="str">
        <f>Rangs!E89</f>
        <v/>
      </c>
      <c r="E90" s="207" t="str">
        <f>Rangs!F89</f>
        <v/>
      </c>
      <c r="F90" s="207" t="str">
        <f>Rangs!G89</f>
        <v/>
      </c>
      <c r="G90" s="207" t="str">
        <f>Rangs!H89</f>
        <v/>
      </c>
      <c r="H90" s="207" t="str">
        <f>Rangs!I89</f>
        <v/>
      </c>
      <c r="I90" s="207" t="str">
        <f>Rangs!J89</f>
        <v/>
      </c>
      <c r="J90" s="207" t="str">
        <f>Rangs!K89</f>
        <v/>
      </c>
      <c r="K90" s="207" t="str">
        <f>Rangs!L89</f>
        <v/>
      </c>
      <c r="L90" s="207" t="str">
        <f>Rangs!M89</f>
        <v/>
      </c>
      <c r="M90" s="215" t="str">
        <f>Rangs!N89</f>
        <v/>
      </c>
      <c r="N90" s="203" t="s">
        <v>186</v>
      </c>
      <c r="O90" s="137">
        <f>ABS(O15-O17)</f>
        <v>0</v>
      </c>
      <c r="P90" s="202" t="s">
        <v>95</v>
      </c>
      <c r="Q90" s="137">
        <f t="shared" si="0"/>
        <v>0</v>
      </c>
      <c r="R90" s="140"/>
      <c r="S90" s="141"/>
      <c r="T90" s="153"/>
    </row>
    <row r="91" spans="1:20">
      <c r="A91" s="192" t="str">
        <f>Rangs!B90</f>
        <v/>
      </c>
      <c r="B91" s="192" t="str">
        <f>Rangs!C90</f>
        <v/>
      </c>
      <c r="C91" s="207" t="str">
        <f>Rangs!D90</f>
        <v/>
      </c>
      <c r="D91" s="207" t="str">
        <f>Rangs!E90</f>
        <v/>
      </c>
      <c r="E91" s="207" t="str">
        <f>Rangs!F90</f>
        <v/>
      </c>
      <c r="F91" s="207" t="str">
        <f>Rangs!G90</f>
        <v/>
      </c>
      <c r="G91" s="207" t="str">
        <f>Rangs!H90</f>
        <v/>
      </c>
      <c r="H91" s="207" t="str">
        <f>Rangs!I90</f>
        <v/>
      </c>
      <c r="I91" s="207" t="str">
        <f>Rangs!J90</f>
        <v/>
      </c>
      <c r="J91" s="207" t="str">
        <f>Rangs!K90</f>
        <v/>
      </c>
      <c r="K91" s="207" t="str">
        <f>Rangs!L90</f>
        <v/>
      </c>
      <c r="L91" s="207" t="str">
        <f>Rangs!M90</f>
        <v/>
      </c>
      <c r="M91" s="215" t="str">
        <f>Rangs!N90</f>
        <v/>
      </c>
      <c r="N91" s="203" t="s">
        <v>193</v>
      </c>
      <c r="O91" s="137">
        <f>ABS(O15-O19)</f>
        <v>0</v>
      </c>
      <c r="P91" s="202" t="s">
        <v>95</v>
      </c>
      <c r="Q91" s="137">
        <f t="shared" si="0"/>
        <v>0</v>
      </c>
      <c r="R91" s="140"/>
      <c r="S91" s="141"/>
      <c r="T91" s="153"/>
    </row>
    <row r="92" spans="1:20">
      <c r="A92" s="192" t="str">
        <f>Rangs!B91</f>
        <v/>
      </c>
      <c r="B92" s="192" t="str">
        <f>Rangs!C91</f>
        <v/>
      </c>
      <c r="C92" s="207" t="str">
        <f>Rangs!D91</f>
        <v/>
      </c>
      <c r="D92" s="207" t="str">
        <f>Rangs!E91</f>
        <v/>
      </c>
      <c r="E92" s="207" t="str">
        <f>Rangs!F91</f>
        <v/>
      </c>
      <c r="F92" s="207" t="str">
        <f>Rangs!G91</f>
        <v/>
      </c>
      <c r="G92" s="207" t="str">
        <f>Rangs!H91</f>
        <v/>
      </c>
      <c r="H92" s="207" t="str">
        <f>Rangs!I91</f>
        <v/>
      </c>
      <c r="I92" s="207" t="str">
        <f>Rangs!J91</f>
        <v/>
      </c>
      <c r="J92" s="207" t="str">
        <f>Rangs!K91</f>
        <v/>
      </c>
      <c r="K92" s="207" t="str">
        <f>Rangs!L91</f>
        <v/>
      </c>
      <c r="L92" s="207" t="str">
        <f>Rangs!M91</f>
        <v/>
      </c>
      <c r="M92" s="215" t="str">
        <f>Rangs!N91</f>
        <v/>
      </c>
      <c r="N92" s="203" t="s">
        <v>201</v>
      </c>
      <c r="O92" s="137">
        <f>ABS(O15-O21)</f>
        <v>0</v>
      </c>
      <c r="P92" s="202" t="s">
        <v>95</v>
      </c>
      <c r="Q92" s="137">
        <f t="shared" si="0"/>
        <v>0</v>
      </c>
      <c r="R92" s="140"/>
      <c r="S92" s="141"/>
      <c r="T92" s="153"/>
    </row>
    <row r="93" spans="1:20">
      <c r="A93" s="192" t="str">
        <f>Rangs!B92</f>
        <v/>
      </c>
      <c r="B93" s="192" t="str">
        <f>Rangs!C92</f>
        <v/>
      </c>
      <c r="C93" s="207" t="str">
        <f>Rangs!D92</f>
        <v/>
      </c>
      <c r="D93" s="207" t="str">
        <f>Rangs!E92</f>
        <v/>
      </c>
      <c r="E93" s="207" t="str">
        <f>Rangs!F92</f>
        <v/>
      </c>
      <c r="F93" s="207" t="str">
        <f>Rangs!G92</f>
        <v/>
      </c>
      <c r="G93" s="207" t="str">
        <f>Rangs!H92</f>
        <v/>
      </c>
      <c r="H93" s="207" t="str">
        <f>Rangs!I92</f>
        <v/>
      </c>
      <c r="I93" s="207" t="str">
        <f>Rangs!J92</f>
        <v/>
      </c>
      <c r="J93" s="207" t="str">
        <f>Rangs!K92</f>
        <v/>
      </c>
      <c r="K93" s="207" t="str">
        <f>Rangs!L92</f>
        <v/>
      </c>
      <c r="L93" s="207" t="str">
        <f>Rangs!M92</f>
        <v/>
      </c>
      <c r="M93" s="215" t="str">
        <f>Rangs!N92</f>
        <v/>
      </c>
      <c r="N93" s="203" t="s">
        <v>210</v>
      </c>
      <c r="O93" s="137">
        <f>ABS(O15-O23)</f>
        <v>0</v>
      </c>
      <c r="P93" s="202" t="s">
        <v>95</v>
      </c>
      <c r="Q93" s="137">
        <f t="shared" si="0"/>
        <v>0</v>
      </c>
      <c r="R93" s="140"/>
      <c r="S93" s="141"/>
      <c r="T93" s="153"/>
    </row>
    <row r="94" spans="1:20">
      <c r="A94" s="192" t="str">
        <f>Rangs!B93</f>
        <v/>
      </c>
      <c r="B94" s="192" t="str">
        <f>Rangs!C93</f>
        <v/>
      </c>
      <c r="C94" s="207" t="str">
        <f>Rangs!D93</f>
        <v/>
      </c>
      <c r="D94" s="207" t="str">
        <f>Rangs!E93</f>
        <v/>
      </c>
      <c r="E94" s="207" t="str">
        <f>Rangs!F93</f>
        <v/>
      </c>
      <c r="F94" s="207" t="str">
        <f>Rangs!G93</f>
        <v/>
      </c>
      <c r="G94" s="207" t="str">
        <f>Rangs!H93</f>
        <v/>
      </c>
      <c r="H94" s="207" t="str">
        <f>Rangs!I93</f>
        <v/>
      </c>
      <c r="I94" s="207" t="str">
        <f>Rangs!J93</f>
        <v/>
      </c>
      <c r="J94" s="207" t="str">
        <f>Rangs!K93</f>
        <v/>
      </c>
      <c r="K94" s="207" t="str">
        <f>Rangs!L93</f>
        <v/>
      </c>
      <c r="L94" s="207" t="str">
        <f>Rangs!M93</f>
        <v/>
      </c>
      <c r="M94" s="215" t="str">
        <f>Rangs!N93</f>
        <v/>
      </c>
      <c r="N94" s="203" t="s">
        <v>220</v>
      </c>
      <c r="O94" s="137">
        <f>ABS(O15-O25)</f>
        <v>0</v>
      </c>
      <c r="P94" s="202" t="s">
        <v>95</v>
      </c>
      <c r="Q94" s="137">
        <f t="shared" si="0"/>
        <v>0</v>
      </c>
      <c r="R94" s="140"/>
      <c r="S94" s="141"/>
      <c r="T94" s="153"/>
    </row>
    <row r="95" spans="1:20">
      <c r="A95" s="192" t="str">
        <f>Rangs!B94</f>
        <v/>
      </c>
      <c r="B95" s="192" t="str">
        <f>Rangs!C94</f>
        <v/>
      </c>
      <c r="C95" s="207" t="str">
        <f>Rangs!D94</f>
        <v/>
      </c>
      <c r="D95" s="207" t="str">
        <f>Rangs!E94</f>
        <v/>
      </c>
      <c r="E95" s="207" t="str">
        <f>Rangs!F94</f>
        <v/>
      </c>
      <c r="F95" s="207" t="str">
        <f>Rangs!G94</f>
        <v/>
      </c>
      <c r="G95" s="207" t="str">
        <f>Rangs!H94</f>
        <v/>
      </c>
      <c r="H95" s="207" t="str">
        <f>Rangs!I94</f>
        <v/>
      </c>
      <c r="I95" s="207" t="str">
        <f>Rangs!J94</f>
        <v/>
      </c>
      <c r="J95" s="207" t="str">
        <f>Rangs!K94</f>
        <v/>
      </c>
      <c r="K95" s="207" t="str">
        <f>Rangs!L94</f>
        <v/>
      </c>
      <c r="L95" s="207" t="str">
        <f>Rangs!M94</f>
        <v/>
      </c>
      <c r="M95" s="215" t="str">
        <f>Rangs!N94</f>
        <v/>
      </c>
      <c r="N95" s="203" t="s">
        <v>231</v>
      </c>
      <c r="O95" s="137">
        <f>ABS(O15-O27)</f>
        <v>0</v>
      </c>
      <c r="P95" s="202" t="s">
        <v>95</v>
      </c>
      <c r="Q95" s="137">
        <f t="shared" si="0"/>
        <v>0</v>
      </c>
      <c r="R95" s="140"/>
      <c r="S95" s="141"/>
      <c r="T95" s="153"/>
    </row>
    <row r="96" spans="1:20">
      <c r="A96" s="192" t="str">
        <f>Rangs!B95</f>
        <v/>
      </c>
      <c r="B96" s="192" t="str">
        <f>Rangs!C95</f>
        <v/>
      </c>
      <c r="C96" s="207" t="str">
        <f>Rangs!D95</f>
        <v/>
      </c>
      <c r="D96" s="207" t="str">
        <f>Rangs!E95</f>
        <v/>
      </c>
      <c r="E96" s="207" t="str">
        <f>Rangs!F95</f>
        <v/>
      </c>
      <c r="F96" s="207" t="str">
        <f>Rangs!G95</f>
        <v/>
      </c>
      <c r="G96" s="207" t="str">
        <f>Rangs!H95</f>
        <v/>
      </c>
      <c r="H96" s="207" t="str">
        <f>Rangs!I95</f>
        <v/>
      </c>
      <c r="I96" s="207" t="str">
        <f>Rangs!J95</f>
        <v/>
      </c>
      <c r="J96" s="207" t="str">
        <f>Rangs!K95</f>
        <v/>
      </c>
      <c r="K96" s="207" t="str">
        <f>Rangs!L95</f>
        <v/>
      </c>
      <c r="L96" s="207" t="str">
        <f>Rangs!M95</f>
        <v/>
      </c>
      <c r="M96" s="215" t="str">
        <f>Rangs!N95</f>
        <v/>
      </c>
      <c r="N96" s="203" t="s">
        <v>243</v>
      </c>
      <c r="O96" s="137">
        <f>ABS(O15-O29)</f>
        <v>0</v>
      </c>
      <c r="P96" s="202" t="s">
        <v>95</v>
      </c>
      <c r="Q96" s="137">
        <f t="shared" si="0"/>
        <v>0</v>
      </c>
      <c r="R96" s="140"/>
      <c r="S96" s="141"/>
      <c r="T96" s="153"/>
    </row>
    <row r="97" spans="1:20">
      <c r="A97" s="192" t="str">
        <f>Rangs!B96</f>
        <v/>
      </c>
      <c r="B97" s="192" t="str">
        <f>Rangs!C96</f>
        <v/>
      </c>
      <c r="C97" s="207" t="str">
        <f>Rangs!D96</f>
        <v/>
      </c>
      <c r="D97" s="207" t="str">
        <f>Rangs!E96</f>
        <v/>
      </c>
      <c r="E97" s="207" t="str">
        <f>Rangs!F96</f>
        <v/>
      </c>
      <c r="F97" s="207" t="str">
        <f>Rangs!G96</f>
        <v/>
      </c>
      <c r="G97" s="207" t="str">
        <f>Rangs!H96</f>
        <v/>
      </c>
      <c r="H97" s="207" t="str">
        <f>Rangs!I96</f>
        <v/>
      </c>
      <c r="I97" s="207" t="str">
        <f>Rangs!J96</f>
        <v/>
      </c>
      <c r="J97" s="207" t="str">
        <f>Rangs!K96</f>
        <v/>
      </c>
      <c r="K97" s="207" t="str">
        <f>Rangs!L96</f>
        <v/>
      </c>
      <c r="L97" s="207" t="str">
        <f>Rangs!M96</f>
        <v/>
      </c>
      <c r="M97" s="215" t="str">
        <f>Rangs!N96</f>
        <v/>
      </c>
      <c r="N97" s="203" t="s">
        <v>194</v>
      </c>
      <c r="O97" s="137">
        <f>ABS(O17-O19)</f>
        <v>0</v>
      </c>
      <c r="P97" s="202" t="s">
        <v>95</v>
      </c>
      <c r="Q97" s="137">
        <f t="shared" si="0"/>
        <v>0</v>
      </c>
      <c r="R97" s="177"/>
      <c r="S97" s="141"/>
      <c r="T97" s="153"/>
    </row>
    <row r="98" spans="1:20">
      <c r="A98" s="192" t="str">
        <f>Rangs!B97</f>
        <v/>
      </c>
      <c r="B98" s="192" t="str">
        <f>Rangs!C97</f>
        <v/>
      </c>
      <c r="C98" s="207" t="str">
        <f>Rangs!D97</f>
        <v/>
      </c>
      <c r="D98" s="207" t="str">
        <f>Rangs!E97</f>
        <v/>
      </c>
      <c r="E98" s="207" t="str">
        <f>Rangs!F97</f>
        <v/>
      </c>
      <c r="F98" s="207" t="str">
        <f>Rangs!G97</f>
        <v/>
      </c>
      <c r="G98" s="207" t="str">
        <f>Rangs!H97</f>
        <v/>
      </c>
      <c r="H98" s="207" t="str">
        <f>Rangs!I97</f>
        <v/>
      </c>
      <c r="I98" s="207" t="str">
        <f>Rangs!J97</f>
        <v/>
      </c>
      <c r="J98" s="207" t="str">
        <f>Rangs!K97</f>
        <v/>
      </c>
      <c r="K98" s="207" t="str">
        <f>Rangs!L97</f>
        <v/>
      </c>
      <c r="L98" s="207" t="str">
        <f>Rangs!M97</f>
        <v/>
      </c>
      <c r="M98" s="215" t="str">
        <f>Rangs!N97</f>
        <v/>
      </c>
      <c r="N98" s="203" t="s">
        <v>202</v>
      </c>
      <c r="O98" s="137">
        <f>ABS(O17-O21)</f>
        <v>0</v>
      </c>
      <c r="P98" s="202" t="s">
        <v>95</v>
      </c>
      <c r="Q98" s="137">
        <f t="shared" si="0"/>
        <v>0</v>
      </c>
      <c r="R98" s="177"/>
      <c r="S98" s="141"/>
      <c r="T98" s="153"/>
    </row>
    <row r="99" spans="1:20">
      <c r="A99" s="192" t="str">
        <f>Rangs!B98</f>
        <v/>
      </c>
      <c r="B99" s="192" t="str">
        <f>Rangs!C98</f>
        <v/>
      </c>
      <c r="C99" s="207" t="str">
        <f>Rangs!D98</f>
        <v/>
      </c>
      <c r="D99" s="207" t="str">
        <f>Rangs!E98</f>
        <v/>
      </c>
      <c r="E99" s="207" t="str">
        <f>Rangs!F98</f>
        <v/>
      </c>
      <c r="F99" s="207" t="str">
        <f>Rangs!G98</f>
        <v/>
      </c>
      <c r="G99" s="207" t="str">
        <f>Rangs!H98</f>
        <v/>
      </c>
      <c r="H99" s="207" t="str">
        <f>Rangs!I98</f>
        <v/>
      </c>
      <c r="I99" s="207" t="str">
        <f>Rangs!J98</f>
        <v/>
      </c>
      <c r="J99" s="207" t="str">
        <f>Rangs!K98</f>
        <v/>
      </c>
      <c r="K99" s="207" t="str">
        <f>Rangs!L98</f>
        <v/>
      </c>
      <c r="L99" s="207" t="str">
        <f>Rangs!M98</f>
        <v/>
      </c>
      <c r="M99" s="215" t="str">
        <f>Rangs!N98</f>
        <v/>
      </c>
      <c r="N99" s="203" t="s">
        <v>211</v>
      </c>
      <c r="O99" s="137">
        <f>ABS(O17-O23)</f>
        <v>0</v>
      </c>
      <c r="P99" s="202" t="s">
        <v>95</v>
      </c>
      <c r="Q99" s="137">
        <f t="shared" si="0"/>
        <v>0</v>
      </c>
      <c r="R99" s="177"/>
      <c r="S99" s="141"/>
      <c r="T99" s="153"/>
    </row>
    <row r="100" spans="1:20">
      <c r="A100" s="192" t="str">
        <f>Rangs!B99</f>
        <v/>
      </c>
      <c r="B100" s="192" t="str">
        <f>Rangs!C99</f>
        <v/>
      </c>
      <c r="C100" s="207" t="str">
        <f>Rangs!D99</f>
        <v/>
      </c>
      <c r="D100" s="207" t="str">
        <f>Rangs!E99</f>
        <v/>
      </c>
      <c r="E100" s="207" t="str">
        <f>Rangs!F99</f>
        <v/>
      </c>
      <c r="F100" s="207" t="str">
        <f>Rangs!G99</f>
        <v/>
      </c>
      <c r="G100" s="207" t="str">
        <f>Rangs!H99</f>
        <v/>
      </c>
      <c r="H100" s="207" t="str">
        <f>Rangs!I99</f>
        <v/>
      </c>
      <c r="I100" s="207" t="str">
        <f>Rangs!J99</f>
        <v/>
      </c>
      <c r="J100" s="207" t="str">
        <f>Rangs!K99</f>
        <v/>
      </c>
      <c r="K100" s="207" t="str">
        <f>Rangs!L99</f>
        <v/>
      </c>
      <c r="L100" s="207" t="str">
        <f>Rangs!M99</f>
        <v/>
      </c>
      <c r="M100" s="215" t="str">
        <f>Rangs!N99</f>
        <v/>
      </c>
      <c r="N100" s="203" t="s">
        <v>221</v>
      </c>
      <c r="O100" s="137">
        <f>ABS(O17-O25)</f>
        <v>0</v>
      </c>
      <c r="P100" s="202" t="s">
        <v>95</v>
      </c>
      <c r="Q100" s="137">
        <f t="shared" si="0"/>
        <v>0</v>
      </c>
      <c r="R100" s="177"/>
      <c r="S100" s="141"/>
      <c r="T100" s="153"/>
    </row>
    <row r="101" spans="1:20">
      <c r="A101" s="192" t="str">
        <f>Rangs!B100</f>
        <v/>
      </c>
      <c r="B101" s="192" t="str">
        <f>Rangs!C100</f>
        <v/>
      </c>
      <c r="C101" s="207" t="str">
        <f>Rangs!D100</f>
        <v/>
      </c>
      <c r="D101" s="207" t="str">
        <f>Rangs!E100</f>
        <v/>
      </c>
      <c r="E101" s="207" t="str">
        <f>Rangs!F100</f>
        <v/>
      </c>
      <c r="F101" s="207" t="str">
        <f>Rangs!G100</f>
        <v/>
      </c>
      <c r="G101" s="207" t="str">
        <f>Rangs!H100</f>
        <v/>
      </c>
      <c r="H101" s="207" t="str">
        <f>Rangs!I100</f>
        <v/>
      </c>
      <c r="I101" s="207" t="str">
        <f>Rangs!J100</f>
        <v/>
      </c>
      <c r="J101" s="207" t="str">
        <f>Rangs!K100</f>
        <v/>
      </c>
      <c r="K101" s="207" t="str">
        <f>Rangs!L100</f>
        <v/>
      </c>
      <c r="L101" s="207" t="str">
        <f>Rangs!M100</f>
        <v/>
      </c>
      <c r="M101" s="215" t="str">
        <f>Rangs!N100</f>
        <v/>
      </c>
      <c r="N101" s="203" t="s">
        <v>232</v>
      </c>
      <c r="O101" s="137">
        <f>ABS(O17-O27)</f>
        <v>0</v>
      </c>
      <c r="P101" s="202" t="s">
        <v>95</v>
      </c>
      <c r="Q101" s="137">
        <f t="shared" si="0"/>
        <v>0</v>
      </c>
      <c r="R101" s="177"/>
      <c r="S101" s="141"/>
      <c r="T101" s="153"/>
    </row>
    <row r="102" spans="1:20">
      <c r="A102" s="192" t="str">
        <f>Rangs!B101</f>
        <v/>
      </c>
      <c r="B102" s="192" t="str">
        <f>Rangs!C101</f>
        <v/>
      </c>
      <c r="C102" s="207" t="str">
        <f>Rangs!D101</f>
        <v/>
      </c>
      <c r="D102" s="207" t="str">
        <f>Rangs!E101</f>
        <v/>
      </c>
      <c r="E102" s="207" t="str">
        <f>Rangs!F101</f>
        <v/>
      </c>
      <c r="F102" s="207" t="str">
        <f>Rangs!G101</f>
        <v/>
      </c>
      <c r="G102" s="207" t="str">
        <f>Rangs!H101</f>
        <v/>
      </c>
      <c r="H102" s="207" t="str">
        <f>Rangs!I101</f>
        <v/>
      </c>
      <c r="I102" s="207" t="str">
        <f>Rangs!J101</f>
        <v/>
      </c>
      <c r="J102" s="207" t="str">
        <f>Rangs!K101</f>
        <v/>
      </c>
      <c r="K102" s="207" t="str">
        <f>Rangs!L101</f>
        <v/>
      </c>
      <c r="L102" s="207" t="str">
        <f>Rangs!M101</f>
        <v/>
      </c>
      <c r="M102" s="215" t="str">
        <f>Rangs!N101</f>
        <v/>
      </c>
      <c r="N102" s="203" t="s">
        <v>244</v>
      </c>
      <c r="O102" s="137">
        <f>ABS(O17-O29)</f>
        <v>0</v>
      </c>
      <c r="P102" s="202" t="s">
        <v>95</v>
      </c>
      <c r="Q102" s="137">
        <f t="shared" si="0"/>
        <v>0</v>
      </c>
      <c r="R102" s="177"/>
      <c r="S102" s="141"/>
      <c r="T102" s="153"/>
    </row>
    <row r="103" spans="1:20">
      <c r="A103" s="192" t="str">
        <f>Rangs!B102</f>
        <v/>
      </c>
      <c r="B103" s="192" t="str">
        <f>Rangs!C102</f>
        <v/>
      </c>
      <c r="C103" s="207" t="str">
        <f>Rangs!D102</f>
        <v/>
      </c>
      <c r="D103" s="207" t="str">
        <f>Rangs!E102</f>
        <v/>
      </c>
      <c r="E103" s="207" t="str">
        <f>Rangs!F102</f>
        <v/>
      </c>
      <c r="F103" s="207" t="str">
        <f>Rangs!G102</f>
        <v/>
      </c>
      <c r="G103" s="207" t="str">
        <f>Rangs!H102</f>
        <v/>
      </c>
      <c r="H103" s="207" t="str">
        <f>Rangs!I102</f>
        <v/>
      </c>
      <c r="I103" s="207" t="str">
        <f>Rangs!J102</f>
        <v/>
      </c>
      <c r="J103" s="207" t="str">
        <f>Rangs!K102</f>
        <v/>
      </c>
      <c r="K103" s="207" t="str">
        <f>Rangs!L102</f>
        <v/>
      </c>
      <c r="L103" s="207" t="str">
        <f>Rangs!M102</f>
        <v/>
      </c>
      <c r="M103" s="215" t="str">
        <f>Rangs!N102</f>
        <v/>
      </c>
      <c r="N103" s="203" t="s">
        <v>203</v>
      </c>
      <c r="O103" s="137">
        <f>ABS(O19-O21)</f>
        <v>0</v>
      </c>
      <c r="P103" s="202" t="s">
        <v>95</v>
      </c>
      <c r="Q103" s="137">
        <f t="shared" si="0"/>
        <v>0</v>
      </c>
      <c r="R103" s="177"/>
      <c r="S103" s="141"/>
      <c r="T103" s="153"/>
    </row>
    <row r="104" spans="1:20">
      <c r="A104" s="192" t="str">
        <f>Rangs!B103</f>
        <v/>
      </c>
      <c r="B104" s="192" t="str">
        <f>Rangs!C103</f>
        <v/>
      </c>
      <c r="C104" s="207" t="str">
        <f>Rangs!D103</f>
        <v/>
      </c>
      <c r="D104" s="207" t="str">
        <f>Rangs!E103</f>
        <v/>
      </c>
      <c r="E104" s="207" t="str">
        <f>Rangs!F103</f>
        <v/>
      </c>
      <c r="F104" s="207" t="str">
        <f>Rangs!G103</f>
        <v/>
      </c>
      <c r="G104" s="207" t="str">
        <f>Rangs!H103</f>
        <v/>
      </c>
      <c r="H104" s="207" t="str">
        <f>Rangs!I103</f>
        <v/>
      </c>
      <c r="I104" s="207" t="str">
        <f>Rangs!J103</f>
        <v/>
      </c>
      <c r="J104" s="207" t="str">
        <f>Rangs!K103</f>
        <v/>
      </c>
      <c r="K104" s="207" t="str">
        <f>Rangs!L103</f>
        <v/>
      </c>
      <c r="L104" s="207" t="str">
        <f>Rangs!M103</f>
        <v/>
      </c>
      <c r="M104" s="215" t="str">
        <f>Rangs!N103</f>
        <v/>
      </c>
      <c r="N104" s="203" t="s">
        <v>212</v>
      </c>
      <c r="O104" s="137">
        <f>ABS(O19-O23)</f>
        <v>0</v>
      </c>
      <c r="P104" s="202" t="s">
        <v>95</v>
      </c>
      <c r="Q104" s="137">
        <f t="shared" si="0"/>
        <v>0</v>
      </c>
      <c r="R104" s="177"/>
      <c r="S104" s="141"/>
      <c r="T104" s="153"/>
    </row>
    <row r="105" spans="1:20">
      <c r="A105" s="192" t="str">
        <f>Rangs!B104</f>
        <v/>
      </c>
      <c r="B105" s="192" t="str">
        <f>Rangs!C104</f>
        <v/>
      </c>
      <c r="C105" s="207" t="str">
        <f>Rangs!D104</f>
        <v/>
      </c>
      <c r="D105" s="207" t="str">
        <f>Rangs!E104</f>
        <v/>
      </c>
      <c r="E105" s="207" t="str">
        <f>Rangs!F104</f>
        <v/>
      </c>
      <c r="F105" s="207" t="str">
        <f>Rangs!G104</f>
        <v/>
      </c>
      <c r="G105" s="207" t="str">
        <f>Rangs!H104</f>
        <v/>
      </c>
      <c r="H105" s="207" t="str">
        <f>Rangs!I104</f>
        <v/>
      </c>
      <c r="I105" s="207" t="str">
        <f>Rangs!J104</f>
        <v/>
      </c>
      <c r="J105" s="207" t="str">
        <f>Rangs!K104</f>
        <v/>
      </c>
      <c r="K105" s="207" t="str">
        <f>Rangs!L104</f>
        <v/>
      </c>
      <c r="L105" s="207" t="str">
        <f>Rangs!M104</f>
        <v/>
      </c>
      <c r="M105" s="215" t="str">
        <f>Rangs!N104</f>
        <v/>
      </c>
      <c r="N105" s="203" t="s">
        <v>222</v>
      </c>
      <c r="O105" s="137">
        <f>ABS(O19-O25)</f>
        <v>0</v>
      </c>
      <c r="P105" s="202" t="s">
        <v>95</v>
      </c>
      <c r="Q105" s="137">
        <f t="shared" si="0"/>
        <v>0</v>
      </c>
      <c r="R105" s="177"/>
      <c r="S105" s="141"/>
      <c r="T105" s="153"/>
    </row>
    <row r="106" spans="1:20">
      <c r="A106" s="97" t="str">
        <f>Rangs!B96</f>
        <v/>
      </c>
      <c r="B106" s="97" t="str">
        <f>Rangs!C96</f>
        <v/>
      </c>
      <c r="C106" s="97" t="str">
        <f>Rangs!D96</f>
        <v/>
      </c>
      <c r="D106" s="97" t="str">
        <f>Rangs!E96</f>
        <v/>
      </c>
      <c r="E106" s="97" t="str">
        <f>Rangs!F96</f>
        <v/>
      </c>
      <c r="F106" s="97" t="str">
        <f>Rangs!G96</f>
        <v/>
      </c>
      <c r="G106" s="97" t="str">
        <f>Rangs!H96</f>
        <v/>
      </c>
      <c r="H106" s="97" t="str">
        <f>Rangs!I96</f>
        <v/>
      </c>
      <c r="I106" s="97" t="str">
        <f>Rangs!J96</f>
        <v/>
      </c>
      <c r="J106" s="97" t="str">
        <f>Rangs!K96</f>
        <v/>
      </c>
      <c r="K106" s="97" t="str">
        <f>Rangs!L96</f>
        <v/>
      </c>
      <c r="M106" s="97" t="str">
        <f>Rangs!M96</f>
        <v/>
      </c>
      <c r="N106" s="203" t="s">
        <v>233</v>
      </c>
      <c r="O106" s="137">
        <f>ABS(O19-O27)</f>
        <v>0</v>
      </c>
      <c r="P106" s="202" t="s">
        <v>95</v>
      </c>
      <c r="Q106" s="137">
        <f t="shared" si="0"/>
        <v>0</v>
      </c>
      <c r="R106" s="177"/>
      <c r="S106" s="141"/>
      <c r="T106" s="153"/>
    </row>
    <row r="107" spans="1:20">
      <c r="N107" s="203" t="s">
        <v>245</v>
      </c>
      <c r="O107" s="137">
        <f>ABS(O19-O29)</f>
        <v>0</v>
      </c>
      <c r="P107" s="202" t="s">
        <v>95</v>
      </c>
      <c r="Q107" s="137">
        <f t="shared" si="0"/>
        <v>0</v>
      </c>
      <c r="R107" s="177"/>
      <c r="S107" s="141"/>
      <c r="T107" s="153"/>
    </row>
    <row r="108" spans="1:20">
      <c r="A108" s="97" t="str">
        <f>Rangs!B97</f>
        <v/>
      </c>
      <c r="B108" s="97" t="str">
        <f>Rangs!C97</f>
        <v/>
      </c>
      <c r="C108" s="97" t="str">
        <f>Rangs!D97</f>
        <v/>
      </c>
      <c r="D108" s="97" t="str">
        <f>Rangs!E97</f>
        <v/>
      </c>
      <c r="E108" s="97" t="str">
        <f>Rangs!F97</f>
        <v/>
      </c>
      <c r="F108" s="97" t="str">
        <f>Rangs!G97</f>
        <v/>
      </c>
      <c r="G108" s="97" t="str">
        <f>Rangs!H97</f>
        <v/>
      </c>
      <c r="H108" s="97" t="str">
        <f>Rangs!I97</f>
        <v/>
      </c>
      <c r="I108" s="97" t="str">
        <f>Rangs!J97</f>
        <v/>
      </c>
      <c r="J108" s="97" t="str">
        <f>Rangs!K97</f>
        <v/>
      </c>
      <c r="K108" s="97" t="str">
        <f>Rangs!L97</f>
        <v/>
      </c>
      <c r="M108" s="97" t="str">
        <f>Rangs!M97</f>
        <v/>
      </c>
      <c r="N108" s="203" t="s">
        <v>213</v>
      </c>
      <c r="O108" s="137">
        <f>ABS(O21-O23)</f>
        <v>0</v>
      </c>
      <c r="P108" s="202" t="s">
        <v>95</v>
      </c>
      <c r="Q108" s="137">
        <f t="shared" si="0"/>
        <v>0</v>
      </c>
      <c r="R108" s="177"/>
      <c r="S108" s="141"/>
      <c r="T108" s="153"/>
    </row>
    <row r="109" spans="1:20">
      <c r="A109" s="97" t="str">
        <f>Rangs!B98</f>
        <v/>
      </c>
      <c r="B109" s="97" t="str">
        <f>Rangs!C98</f>
        <v/>
      </c>
      <c r="C109" s="97" t="str">
        <f>Rangs!D98</f>
        <v/>
      </c>
      <c r="D109" s="97" t="str">
        <f>Rangs!E98</f>
        <v/>
      </c>
      <c r="E109" s="97" t="str">
        <f>Rangs!F98</f>
        <v/>
      </c>
      <c r="F109" s="97" t="str">
        <f>Rangs!G98</f>
        <v/>
      </c>
      <c r="G109" s="97" t="str">
        <f>Rangs!H98</f>
        <v/>
      </c>
      <c r="H109" s="97" t="str">
        <f>Rangs!I98</f>
        <v/>
      </c>
      <c r="I109" s="97" t="str">
        <f>Rangs!J98</f>
        <v/>
      </c>
      <c r="J109" s="97" t="str">
        <f>Rangs!K98</f>
        <v/>
      </c>
      <c r="K109" s="97" t="str">
        <f>Rangs!L98</f>
        <v/>
      </c>
      <c r="M109" s="97" t="str">
        <f>Rangs!M98</f>
        <v/>
      </c>
      <c r="N109" s="203" t="s">
        <v>223</v>
      </c>
      <c r="O109" s="137">
        <f>ABS(O21-O25)</f>
        <v>0</v>
      </c>
      <c r="P109" s="202" t="s">
        <v>95</v>
      </c>
      <c r="Q109" s="137">
        <f t="shared" si="0"/>
        <v>0</v>
      </c>
      <c r="R109" s="177"/>
      <c r="S109" s="141"/>
      <c r="T109" s="153"/>
    </row>
    <row r="110" spans="1:20">
      <c r="A110" s="97" t="str">
        <f>Rangs!B99</f>
        <v/>
      </c>
      <c r="B110" s="97" t="str">
        <f>Rangs!C99</f>
        <v/>
      </c>
      <c r="C110" s="97" t="str">
        <f>Rangs!D99</f>
        <v/>
      </c>
      <c r="D110" s="97" t="str">
        <f>Rangs!E99</f>
        <v/>
      </c>
      <c r="E110" s="97" t="str">
        <f>Rangs!F99</f>
        <v/>
      </c>
      <c r="F110" s="97" t="str">
        <f>Rangs!G99</f>
        <v/>
      </c>
      <c r="G110" s="97" t="str">
        <f>Rangs!H99</f>
        <v/>
      </c>
      <c r="H110" s="97" t="str">
        <f>Rangs!I99</f>
        <v/>
      </c>
      <c r="I110" s="97" t="str">
        <f>Rangs!J99</f>
        <v/>
      </c>
      <c r="J110" s="97" t="str">
        <f>Rangs!K99</f>
        <v/>
      </c>
      <c r="K110" s="97" t="str">
        <f>Rangs!L99</f>
        <v/>
      </c>
      <c r="M110" s="97" t="str">
        <f>Rangs!M99</f>
        <v/>
      </c>
      <c r="N110" s="203" t="s">
        <v>234</v>
      </c>
      <c r="O110" s="137">
        <f>ABS(O21-O27)</f>
        <v>0</v>
      </c>
      <c r="P110" s="202" t="s">
        <v>95</v>
      </c>
      <c r="Q110" s="137">
        <f t="shared" si="0"/>
        <v>0</v>
      </c>
      <c r="R110" s="177"/>
      <c r="S110" s="141"/>
      <c r="T110" s="153"/>
    </row>
    <row r="111" spans="1:20">
      <c r="N111" s="203" t="s">
        <v>246</v>
      </c>
      <c r="O111" s="137">
        <f>ABS(O21-O29)</f>
        <v>0</v>
      </c>
      <c r="P111" s="202" t="s">
        <v>95</v>
      </c>
      <c r="Q111" s="137">
        <f t="shared" si="0"/>
        <v>0</v>
      </c>
      <c r="R111" s="177"/>
      <c r="S111" s="141"/>
      <c r="T111" s="153"/>
    </row>
    <row r="112" spans="1:20">
      <c r="A112" s="97" t="str">
        <f>Rangs!B100</f>
        <v/>
      </c>
      <c r="B112" s="97" t="str">
        <f>Rangs!C100</f>
        <v/>
      </c>
      <c r="C112" s="97" t="str">
        <f>Rangs!D100</f>
        <v/>
      </c>
      <c r="D112" s="97" t="str">
        <f>Rangs!E100</f>
        <v/>
      </c>
      <c r="E112" s="97" t="str">
        <f>Rangs!F100</f>
        <v/>
      </c>
      <c r="F112" s="97" t="str">
        <f>Rangs!G100</f>
        <v/>
      </c>
      <c r="G112" s="97" t="str">
        <f>Rangs!H100</f>
        <v/>
      </c>
      <c r="H112" s="97" t="str">
        <f>Rangs!I100</f>
        <v/>
      </c>
      <c r="I112" s="97" t="str">
        <f>Rangs!J100</f>
        <v/>
      </c>
      <c r="J112" s="97" t="str">
        <f>Rangs!K100</f>
        <v/>
      </c>
      <c r="K112" s="97" t="str">
        <f>Rangs!L100</f>
        <v/>
      </c>
      <c r="M112" s="97" t="str">
        <f>Rangs!M100</f>
        <v/>
      </c>
      <c r="N112" s="203" t="s">
        <v>224</v>
      </c>
      <c r="O112" s="137">
        <f>ABS(O23-O25)</f>
        <v>0</v>
      </c>
      <c r="P112" s="202" t="s">
        <v>95</v>
      </c>
      <c r="Q112" s="137">
        <f t="shared" si="0"/>
        <v>0</v>
      </c>
      <c r="R112" s="177"/>
      <c r="S112" s="141"/>
      <c r="T112" s="153"/>
    </row>
    <row r="113" spans="1:20">
      <c r="A113" s="97" t="str">
        <f>Rangs!B101</f>
        <v/>
      </c>
      <c r="B113" s="97" t="str">
        <f>Rangs!C101</f>
        <v/>
      </c>
      <c r="C113" s="97" t="str">
        <f>Rangs!D101</f>
        <v/>
      </c>
      <c r="D113" s="97" t="str">
        <f>Rangs!E101</f>
        <v/>
      </c>
      <c r="E113" s="97" t="str">
        <f>Rangs!F101</f>
        <v/>
      </c>
      <c r="F113" s="97" t="str">
        <f>Rangs!G101</f>
        <v/>
      </c>
      <c r="G113" s="97" t="str">
        <f>Rangs!H101</f>
        <v/>
      </c>
      <c r="H113" s="97" t="str">
        <f>Rangs!I101</f>
        <v/>
      </c>
      <c r="I113" s="97" t="str">
        <f>Rangs!J101</f>
        <v/>
      </c>
      <c r="J113" s="97" t="str">
        <f>Rangs!K101</f>
        <v/>
      </c>
      <c r="K113" s="97" t="str">
        <f>Rangs!L101</f>
        <v/>
      </c>
      <c r="M113" s="97" t="str">
        <f>Rangs!M101</f>
        <v/>
      </c>
      <c r="N113" s="203" t="s">
        <v>235</v>
      </c>
      <c r="O113" s="137">
        <f>ABS(O23-O27)</f>
        <v>0</v>
      </c>
      <c r="P113" s="202" t="s">
        <v>95</v>
      </c>
      <c r="Q113" s="137">
        <f t="shared" si="0"/>
        <v>0</v>
      </c>
      <c r="R113" s="177"/>
      <c r="S113" s="141"/>
      <c r="T113" s="153"/>
    </row>
    <row r="114" spans="1:20">
      <c r="N114" s="203" t="s">
        <v>247</v>
      </c>
      <c r="O114" s="137">
        <f>ABS(O23-O29)</f>
        <v>0</v>
      </c>
      <c r="P114" s="202" t="s">
        <v>95</v>
      </c>
      <c r="Q114" s="137">
        <f t="shared" si="0"/>
        <v>0</v>
      </c>
      <c r="R114" s="177"/>
      <c r="S114" s="141"/>
      <c r="T114" s="153"/>
    </row>
    <row r="115" spans="1:20">
      <c r="A115" s="97" t="str">
        <f>Rangs!B102</f>
        <v/>
      </c>
      <c r="B115" s="97" t="str">
        <f>Rangs!C102</f>
        <v/>
      </c>
      <c r="C115" s="97" t="str">
        <f>Rangs!D102</f>
        <v/>
      </c>
      <c r="D115" s="97" t="str">
        <f>Rangs!E102</f>
        <v/>
      </c>
      <c r="E115" s="97" t="str">
        <f>Rangs!F102</f>
        <v/>
      </c>
      <c r="F115" s="97" t="str">
        <f>Rangs!G102</f>
        <v/>
      </c>
      <c r="G115" s="97" t="str">
        <f>Rangs!H102</f>
        <v/>
      </c>
      <c r="H115" s="97" t="str">
        <f>Rangs!I102</f>
        <v/>
      </c>
      <c r="I115" s="97" t="str">
        <f>Rangs!J102</f>
        <v/>
      </c>
      <c r="J115" s="97" t="str">
        <f>Rangs!K102</f>
        <v/>
      </c>
      <c r="K115" s="97" t="str">
        <f>Rangs!L102</f>
        <v/>
      </c>
      <c r="M115" s="97" t="str">
        <f>Rangs!M102</f>
        <v/>
      </c>
      <c r="N115" s="203" t="s">
        <v>236</v>
      </c>
      <c r="O115" s="137">
        <f>ABS(O25-O27)</f>
        <v>0</v>
      </c>
      <c r="P115" s="202" t="s">
        <v>95</v>
      </c>
      <c r="Q115" s="137">
        <f>$Q$38*SQRT((($O$3*13*(13+1))/(6)))</f>
        <v>0</v>
      </c>
      <c r="R115" s="177"/>
      <c r="S115" s="141"/>
      <c r="T115" s="153"/>
    </row>
    <row r="116" spans="1:20">
      <c r="N116" s="203" t="s">
        <v>248</v>
      </c>
      <c r="O116" s="137">
        <f>ABS(O25-O29)</f>
        <v>0</v>
      </c>
      <c r="P116" s="202" t="s">
        <v>95</v>
      </c>
      <c r="Q116" s="137">
        <f>$Q$38*SQRT((($O$3*13*(13+1))/(6)))</f>
        <v>0</v>
      </c>
      <c r="R116" s="177"/>
      <c r="S116" s="141"/>
      <c r="T116" s="153"/>
    </row>
    <row r="117" spans="1:20" ht="16.2" thickBot="1">
      <c r="N117" s="204" t="s">
        <v>249</v>
      </c>
      <c r="O117" s="155">
        <f>ABS(O27-O29)</f>
        <v>0</v>
      </c>
      <c r="P117" s="205" t="s">
        <v>95</v>
      </c>
      <c r="Q117" s="155">
        <f>$Q$38*SQRT((($O$3*13*(13+1))/(6)))</f>
        <v>0</v>
      </c>
      <c r="R117" s="206"/>
      <c r="S117" s="159"/>
      <c r="T117" s="160"/>
    </row>
    <row r="118" spans="1:20" ht="16.2" thickBot="1">
      <c r="A118" s="97" t="str">
        <f>Rangs!B103</f>
        <v/>
      </c>
      <c r="B118" s="97" t="str">
        <f>Rangs!C103</f>
        <v/>
      </c>
      <c r="C118" s="97" t="str">
        <f>Rangs!D103</f>
        <v/>
      </c>
      <c r="D118" s="97" t="str">
        <f>Rangs!E103</f>
        <v/>
      </c>
      <c r="E118" s="97" t="str">
        <f>Rangs!F103</f>
        <v/>
      </c>
      <c r="F118" s="97" t="str">
        <f>Rangs!G103</f>
        <v/>
      </c>
      <c r="G118" s="97" t="str">
        <f>Rangs!H103</f>
        <v/>
      </c>
      <c r="H118" s="97" t="str">
        <f>Rangs!I103</f>
        <v/>
      </c>
      <c r="I118" s="97" t="str">
        <f>Rangs!J103</f>
        <v/>
      </c>
      <c r="J118" s="97" t="str">
        <f>Rangs!K103</f>
        <v/>
      </c>
      <c r="K118" s="97" t="str">
        <f>Rangs!L103</f>
        <v/>
      </c>
      <c r="M118" s="97" t="str">
        <f>Rangs!M103</f>
        <v/>
      </c>
      <c r="N118" s="114"/>
      <c r="O118" s="115"/>
      <c r="P118" s="115"/>
      <c r="Q118" s="115"/>
      <c r="R118" s="115"/>
      <c r="S118" s="115"/>
      <c r="T118" s="115"/>
    </row>
    <row r="119" spans="1:20" ht="45.75" customHeight="1">
      <c r="A119" s="97" t="str">
        <f>Rangs!B104</f>
        <v/>
      </c>
      <c r="B119" s="97" t="str">
        <f>Rangs!C104</f>
        <v/>
      </c>
      <c r="C119" s="97" t="str">
        <f>Rangs!D104</f>
        <v/>
      </c>
      <c r="D119" s="97" t="str">
        <f>Rangs!E104</f>
        <v/>
      </c>
      <c r="E119" s="97" t="str">
        <f>Rangs!F104</f>
        <v/>
      </c>
      <c r="F119" s="97" t="str">
        <f>Rangs!G104</f>
        <v/>
      </c>
      <c r="G119" s="97" t="str">
        <f>Rangs!H104</f>
        <v/>
      </c>
      <c r="H119" s="97" t="str">
        <f>Rangs!I104</f>
        <v/>
      </c>
      <c r="I119" s="97" t="str">
        <f>Rangs!J104</f>
        <v/>
      </c>
      <c r="J119" s="97" t="str">
        <f>Rangs!K104</f>
        <v/>
      </c>
      <c r="K119" s="97" t="str">
        <f>Rangs!L104</f>
        <v/>
      </c>
      <c r="M119" s="97" t="str">
        <f>Rangs!M104</f>
        <v/>
      </c>
      <c r="N119" s="254" t="s">
        <v>393</v>
      </c>
      <c r="O119" s="255"/>
      <c r="P119" s="255"/>
      <c r="Q119" s="255"/>
      <c r="R119" s="255"/>
      <c r="S119" s="255"/>
      <c r="T119" s="256"/>
    </row>
    <row r="120" spans="1:20">
      <c r="N120" s="143"/>
      <c r="O120" s="122"/>
      <c r="P120" s="122"/>
      <c r="Q120" s="122"/>
      <c r="R120" s="122"/>
      <c r="S120" s="122"/>
      <c r="T120" s="144"/>
    </row>
    <row r="121" spans="1:20">
      <c r="N121" s="143"/>
      <c r="O121" s="250"/>
      <c r="P121" s="250"/>
      <c r="Q121" s="250"/>
      <c r="R121" s="250"/>
      <c r="S121" s="250"/>
      <c r="T121" s="251"/>
    </row>
    <row r="122" spans="1:20">
      <c r="N122" s="164"/>
      <c r="O122" s="275" t="s">
        <v>81</v>
      </c>
      <c r="P122" s="276"/>
      <c r="Q122" s="275" t="s">
        <v>82</v>
      </c>
      <c r="R122" s="276"/>
      <c r="S122" s="123"/>
      <c r="T122" s="165"/>
    </row>
    <row r="123" spans="1:20">
      <c r="N123" s="166" t="s">
        <v>39</v>
      </c>
      <c r="O123" s="116">
        <v>0.05</v>
      </c>
      <c r="P123" s="116">
        <v>0.01</v>
      </c>
      <c r="Q123" s="116">
        <v>0.05</v>
      </c>
      <c r="R123" s="116">
        <v>0.01</v>
      </c>
      <c r="S123" s="123"/>
      <c r="T123" s="165"/>
    </row>
    <row r="124" spans="1:20" ht="16.2" thickBot="1">
      <c r="N124" s="180" t="s">
        <v>98</v>
      </c>
      <c r="O124" s="124">
        <v>3</v>
      </c>
      <c r="P124" s="125">
        <v>4</v>
      </c>
      <c r="Q124" s="125">
        <v>5</v>
      </c>
      <c r="R124" s="118">
        <v>6</v>
      </c>
      <c r="S124" s="126"/>
      <c r="T124" s="168"/>
    </row>
    <row r="125" spans="1:20" ht="16.2" thickBot="1">
      <c r="N125" s="179" t="s">
        <v>91</v>
      </c>
      <c r="O125" s="134">
        <v>3</v>
      </c>
      <c r="P125" s="122"/>
      <c r="Q125" s="122"/>
      <c r="R125" s="122"/>
      <c r="S125" s="122"/>
      <c r="T125" s="144"/>
    </row>
    <row r="126" spans="1:20">
      <c r="N126" s="143"/>
      <c r="O126" s="122"/>
      <c r="P126" s="169" t="s">
        <v>99</v>
      </c>
      <c r="Q126" s="162">
        <f>VLOOKUP(12,_TZ3,O125,FALSE)</f>
        <v>2.77</v>
      </c>
      <c r="R126" s="122"/>
      <c r="S126" s="122"/>
      <c r="T126" s="144"/>
    </row>
    <row r="127" spans="1:20">
      <c r="N127" s="247" t="s">
        <v>93</v>
      </c>
      <c r="O127" s="248"/>
      <c r="P127" s="249" t="s">
        <v>94</v>
      </c>
      <c r="Q127" s="264"/>
      <c r="R127" s="135"/>
      <c r="S127" s="136"/>
      <c r="T127" s="151"/>
    </row>
    <row r="128" spans="1:20">
      <c r="N128" s="203" t="s">
        <v>164</v>
      </c>
      <c r="O128" s="137">
        <f>ABS(O5-O7)</f>
        <v>0</v>
      </c>
      <c r="P128" s="202" t="s">
        <v>95</v>
      </c>
      <c r="Q128" s="137">
        <f>$Q$126*SQRT(($O$3*13*(13+1))/6)</f>
        <v>0</v>
      </c>
      <c r="R128" s="140" t="s">
        <v>96</v>
      </c>
      <c r="S128" s="141"/>
      <c r="T128" s="153"/>
    </row>
    <row r="129" spans="14:20">
      <c r="N129" s="203" t="s">
        <v>165</v>
      </c>
      <c r="O129" s="137">
        <f>ABS(O5-O9)</f>
        <v>0</v>
      </c>
      <c r="P129" s="202" t="s">
        <v>95</v>
      </c>
      <c r="Q129" s="137">
        <f t="shared" ref="Q129:Q139" si="1">$Q$126*SQRT(($O$3*13*(13+1))/6)</f>
        <v>0</v>
      </c>
      <c r="R129" s="140" t="s">
        <v>135</v>
      </c>
      <c r="S129" s="141"/>
      <c r="T129" s="153"/>
    </row>
    <row r="130" spans="14:20">
      <c r="N130" s="203" t="s">
        <v>169</v>
      </c>
      <c r="O130" s="137">
        <f>ABS(O5-O11)</f>
        <v>0</v>
      </c>
      <c r="P130" s="202" t="s">
        <v>95</v>
      </c>
      <c r="Q130" s="137">
        <f t="shared" si="1"/>
        <v>0</v>
      </c>
      <c r="R130" s="140" t="s">
        <v>103</v>
      </c>
      <c r="S130" s="141"/>
      <c r="T130" s="153"/>
    </row>
    <row r="131" spans="14:20">
      <c r="N131" s="203" t="s">
        <v>174</v>
      </c>
      <c r="O131" s="137">
        <f>ABS(O5-O13)</f>
        <v>0</v>
      </c>
      <c r="P131" s="202" t="s">
        <v>95</v>
      </c>
      <c r="Q131" s="137">
        <f t="shared" si="1"/>
        <v>0</v>
      </c>
      <c r="R131" s="140"/>
      <c r="S131" s="141"/>
      <c r="T131" s="153"/>
    </row>
    <row r="132" spans="14:20">
      <c r="N132" s="203" t="s">
        <v>180</v>
      </c>
      <c r="O132" s="137">
        <f>ABS(O5-O15)</f>
        <v>0</v>
      </c>
      <c r="P132" s="202" t="s">
        <v>95</v>
      </c>
      <c r="Q132" s="137">
        <f t="shared" si="1"/>
        <v>0</v>
      </c>
      <c r="R132" s="140"/>
      <c r="S132" s="141"/>
      <c r="T132" s="153"/>
    </row>
    <row r="133" spans="14:20">
      <c r="N133" s="203" t="s">
        <v>187</v>
      </c>
      <c r="O133" s="137">
        <f>ABS(O5-O17)</f>
        <v>0</v>
      </c>
      <c r="P133" s="202" t="s">
        <v>95</v>
      </c>
      <c r="Q133" s="137">
        <f t="shared" si="1"/>
        <v>0</v>
      </c>
      <c r="R133" s="140"/>
      <c r="S133" s="141"/>
      <c r="T133" s="153"/>
    </row>
    <row r="134" spans="14:20">
      <c r="N134" s="203" t="s">
        <v>195</v>
      </c>
      <c r="O134" s="137">
        <f>ABS(O5-O19)</f>
        <v>0</v>
      </c>
      <c r="P134" s="202" t="s">
        <v>95</v>
      </c>
      <c r="Q134" s="137">
        <f t="shared" si="1"/>
        <v>0</v>
      </c>
      <c r="R134" s="177"/>
      <c r="S134" s="141"/>
      <c r="T134" s="153"/>
    </row>
    <row r="135" spans="14:20">
      <c r="N135" s="203" t="s">
        <v>204</v>
      </c>
      <c r="O135" s="137">
        <f>ABS(O5-O21)</f>
        <v>0</v>
      </c>
      <c r="P135" s="202" t="s">
        <v>95</v>
      </c>
      <c r="Q135" s="137">
        <f t="shared" si="1"/>
        <v>0</v>
      </c>
      <c r="R135" s="177"/>
      <c r="S135" s="141"/>
      <c r="T135" s="153"/>
    </row>
    <row r="136" spans="14:20">
      <c r="N136" s="203" t="s">
        <v>214</v>
      </c>
      <c r="O136" s="137">
        <f>ABS(O5-O23)</f>
        <v>0</v>
      </c>
      <c r="P136" s="202" t="s">
        <v>95</v>
      </c>
      <c r="Q136" s="137">
        <f t="shared" si="1"/>
        <v>0</v>
      </c>
      <c r="R136" s="177"/>
      <c r="S136" s="141"/>
      <c r="T136" s="153"/>
    </row>
    <row r="137" spans="14:20">
      <c r="N137" s="203" t="s">
        <v>225</v>
      </c>
      <c r="O137" s="137">
        <f>ABS(O5-O25)</f>
        <v>0</v>
      </c>
      <c r="P137" s="202" t="s">
        <v>95</v>
      </c>
      <c r="Q137" s="137">
        <f t="shared" si="1"/>
        <v>0</v>
      </c>
      <c r="R137" s="177"/>
      <c r="S137" s="141"/>
      <c r="T137" s="153"/>
    </row>
    <row r="138" spans="14:20">
      <c r="N138" s="203" t="s">
        <v>237</v>
      </c>
      <c r="O138" s="137">
        <f>ABS(O5-O27)</f>
        <v>0</v>
      </c>
      <c r="P138" s="202" t="s">
        <v>95</v>
      </c>
      <c r="Q138" s="137">
        <f t="shared" si="1"/>
        <v>0</v>
      </c>
      <c r="R138" s="177"/>
      <c r="S138" s="141"/>
      <c r="T138" s="153"/>
    </row>
    <row r="139" spans="14:20" ht="16.2" thickBot="1">
      <c r="N139" s="204" t="s">
        <v>250</v>
      </c>
      <c r="O139" s="155">
        <f>ABS(O5-O29)</f>
        <v>0</v>
      </c>
      <c r="P139" s="205" t="s">
        <v>95</v>
      </c>
      <c r="Q139" s="155">
        <f t="shared" si="1"/>
        <v>0</v>
      </c>
      <c r="R139" s="206"/>
      <c r="S139" s="159"/>
      <c r="T139" s="160"/>
    </row>
  </sheetData>
  <sheetProtection sheet="1" objects="1" scenarios="1" formatCells="0"/>
  <mergeCells count="12">
    <mergeCell ref="A1:T1"/>
    <mergeCell ref="A4:M4"/>
    <mergeCell ref="N31:T31"/>
    <mergeCell ref="O33:T33"/>
    <mergeCell ref="N39:O39"/>
    <mergeCell ref="P39:Q39"/>
    <mergeCell ref="N119:T119"/>
    <mergeCell ref="O121:T121"/>
    <mergeCell ref="O122:P122"/>
    <mergeCell ref="Q122:R122"/>
    <mergeCell ref="N127:O127"/>
    <mergeCell ref="P127:Q127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U155"/>
  <sheetViews>
    <sheetView workbookViewId="0">
      <selection sqref="A1:U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9" width="3.5" style="97" customWidth="1"/>
    <col min="10" max="14" width="4.5" style="97" customWidth="1"/>
    <col min="15" max="15" width="14.09765625" style="97" customWidth="1"/>
    <col min="16" max="16" width="7" style="97" customWidth="1"/>
    <col min="17" max="17" width="7.09765625" style="97" customWidth="1"/>
    <col min="18" max="21" width="9.8984375" style="97" customWidth="1"/>
    <col min="22" max="16384" width="11.19921875" style="97"/>
  </cols>
  <sheetData>
    <row r="1" spans="1:21" ht="61.8" customHeight="1">
      <c r="A1" s="253" t="s">
        <v>394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</row>
    <row r="2" spans="1:21">
      <c r="R2" s="107" t="s">
        <v>83</v>
      </c>
      <c r="S2" s="108" t="s">
        <v>139</v>
      </c>
    </row>
    <row r="3" spans="1:21">
      <c r="O3" s="130" t="s">
        <v>113</v>
      </c>
      <c r="P3" s="131">
        <f>COUNT(A6:A105)</f>
        <v>0</v>
      </c>
      <c r="S3" s="108" t="s">
        <v>140</v>
      </c>
    </row>
    <row r="4" spans="1:21">
      <c r="A4" s="279" t="s">
        <v>100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1"/>
      <c r="O4" s="109" t="s">
        <v>84</v>
      </c>
      <c r="P4" s="187">
        <f>COUNT(A6:A105)</f>
        <v>0</v>
      </c>
    </row>
    <row r="5" spans="1:21" ht="16.2" thickBot="1">
      <c r="A5" s="221" t="s">
        <v>141</v>
      </c>
      <c r="B5" s="222" t="s">
        <v>142</v>
      </c>
      <c r="C5" s="218" t="s">
        <v>143</v>
      </c>
      <c r="D5" s="218" t="s">
        <v>144</v>
      </c>
      <c r="E5" s="218" t="s">
        <v>145</v>
      </c>
      <c r="F5" s="218" t="s">
        <v>146</v>
      </c>
      <c r="G5" s="218" t="s">
        <v>147</v>
      </c>
      <c r="H5" s="218" t="s">
        <v>148</v>
      </c>
      <c r="I5" s="218" t="s">
        <v>149</v>
      </c>
      <c r="J5" s="218" t="s">
        <v>150</v>
      </c>
      <c r="K5" s="218" t="s">
        <v>151</v>
      </c>
      <c r="L5" s="218" t="s">
        <v>152</v>
      </c>
      <c r="M5" s="218" t="s">
        <v>153</v>
      </c>
      <c r="N5" s="218" t="s">
        <v>154</v>
      </c>
      <c r="O5" s="132" t="s">
        <v>85</v>
      </c>
      <c r="P5" s="188">
        <f>SUM(A6:A105)</f>
        <v>0</v>
      </c>
    </row>
    <row r="6" spans="1:21">
      <c r="A6" s="192" t="str">
        <f>Rangs!B5</f>
        <v/>
      </c>
      <c r="B6" s="192" t="str">
        <f>Rangs!C5</f>
        <v/>
      </c>
      <c r="C6" s="207" t="str">
        <f>Rangs!D5</f>
        <v/>
      </c>
      <c r="D6" s="207" t="str">
        <f>Rangs!E5</f>
        <v/>
      </c>
      <c r="E6" s="207" t="str">
        <f>Rangs!F5</f>
        <v/>
      </c>
      <c r="F6" s="207" t="str">
        <f>Rangs!G5</f>
        <v/>
      </c>
      <c r="G6" s="207" t="str">
        <f>Rangs!H5</f>
        <v/>
      </c>
      <c r="H6" s="207" t="str">
        <f>Rangs!I5</f>
        <v/>
      </c>
      <c r="I6" s="207" t="str">
        <f>Rangs!J5</f>
        <v/>
      </c>
      <c r="J6" s="207" t="str">
        <f>Rangs!K5</f>
        <v/>
      </c>
      <c r="K6" s="207" t="str">
        <f>Rangs!L5</f>
        <v/>
      </c>
      <c r="L6" s="207" t="str">
        <f>Rangs!M5</f>
        <v/>
      </c>
      <c r="M6" s="207" t="str">
        <f>Rangs!N5</f>
        <v/>
      </c>
      <c r="N6" s="207" t="str">
        <f>Rangs!O5</f>
        <v/>
      </c>
      <c r="O6" s="109" t="s">
        <v>86</v>
      </c>
      <c r="P6" s="187">
        <f>COUNT(B6:B105)</f>
        <v>0</v>
      </c>
      <c r="R6" s="112"/>
    </row>
    <row r="7" spans="1:21">
      <c r="A7" s="192" t="str">
        <f>Rangs!B6</f>
        <v/>
      </c>
      <c r="B7" s="192" t="str">
        <f>Rangs!C6</f>
        <v/>
      </c>
      <c r="C7" s="207" t="str">
        <f>Rangs!D6</f>
        <v/>
      </c>
      <c r="D7" s="207" t="str">
        <f>Rangs!E6</f>
        <v/>
      </c>
      <c r="E7" s="207" t="str">
        <f>Rangs!F6</f>
        <v/>
      </c>
      <c r="F7" s="207" t="str">
        <f>Rangs!G6</f>
        <v/>
      </c>
      <c r="G7" s="207" t="str">
        <f>Rangs!H6</f>
        <v/>
      </c>
      <c r="H7" s="207" t="str">
        <f>Rangs!I6</f>
        <v/>
      </c>
      <c r="I7" s="207" t="str">
        <f>Rangs!J6</f>
        <v/>
      </c>
      <c r="J7" s="207" t="str">
        <f>Rangs!K6</f>
        <v/>
      </c>
      <c r="K7" s="207" t="str">
        <f>Rangs!L6</f>
        <v/>
      </c>
      <c r="L7" s="207" t="str">
        <f>Rangs!M6</f>
        <v/>
      </c>
      <c r="M7" s="207" t="str">
        <f>Rangs!N6</f>
        <v/>
      </c>
      <c r="N7" s="207" t="str">
        <f>Rangs!O6</f>
        <v/>
      </c>
      <c r="O7" s="132" t="s">
        <v>87</v>
      </c>
      <c r="P7" s="188">
        <f>SUM(B6:B105)</f>
        <v>0</v>
      </c>
    </row>
    <row r="8" spans="1:21">
      <c r="A8" s="192" t="str">
        <f>Rangs!B7</f>
        <v/>
      </c>
      <c r="B8" s="192" t="str">
        <f>Rangs!C7</f>
        <v/>
      </c>
      <c r="C8" s="207" t="str">
        <f>Rangs!D7</f>
        <v/>
      </c>
      <c r="D8" s="207" t="str">
        <f>Rangs!E7</f>
        <v/>
      </c>
      <c r="E8" s="207" t="str">
        <f>Rangs!F7</f>
        <v/>
      </c>
      <c r="F8" s="207" t="str">
        <f>Rangs!G7</f>
        <v/>
      </c>
      <c r="G8" s="207" t="str">
        <f>Rangs!H7</f>
        <v/>
      </c>
      <c r="H8" s="207" t="str">
        <f>Rangs!I7</f>
        <v/>
      </c>
      <c r="I8" s="207" t="str">
        <f>Rangs!J7</f>
        <v/>
      </c>
      <c r="J8" s="207" t="str">
        <f>Rangs!K7</f>
        <v/>
      </c>
      <c r="K8" s="207" t="str">
        <f>Rangs!L7</f>
        <v/>
      </c>
      <c r="L8" s="207" t="str">
        <f>Rangs!M7</f>
        <v/>
      </c>
      <c r="M8" s="207" t="str">
        <f>Rangs!N7</f>
        <v/>
      </c>
      <c r="N8" s="207" t="str">
        <f>Rangs!O7</f>
        <v/>
      </c>
      <c r="O8" s="109" t="s">
        <v>88</v>
      </c>
      <c r="P8" s="187">
        <f>COUNT(C6:C105)</f>
        <v>0</v>
      </c>
      <c r="R8" s="112"/>
    </row>
    <row r="9" spans="1:21">
      <c r="A9" s="192" t="str">
        <f>Rangs!B8</f>
        <v/>
      </c>
      <c r="B9" s="192" t="str">
        <f>Rangs!C8</f>
        <v/>
      </c>
      <c r="C9" s="207" t="str">
        <f>Rangs!D8</f>
        <v/>
      </c>
      <c r="D9" s="207" t="str">
        <f>Rangs!E8</f>
        <v/>
      </c>
      <c r="E9" s="207" t="str">
        <f>Rangs!F8</f>
        <v/>
      </c>
      <c r="F9" s="207" t="str">
        <f>Rangs!G8</f>
        <v/>
      </c>
      <c r="G9" s="207" t="str">
        <f>Rangs!H8</f>
        <v/>
      </c>
      <c r="H9" s="207" t="str">
        <f>Rangs!I8</f>
        <v/>
      </c>
      <c r="I9" s="207" t="str">
        <f>Rangs!J8</f>
        <v/>
      </c>
      <c r="J9" s="207" t="str">
        <f>Rangs!K8</f>
        <v/>
      </c>
      <c r="K9" s="207" t="str">
        <f>Rangs!L8</f>
        <v/>
      </c>
      <c r="L9" s="207" t="str">
        <f>Rangs!M8</f>
        <v/>
      </c>
      <c r="M9" s="207" t="str">
        <f>Rangs!N8</f>
        <v/>
      </c>
      <c r="N9" s="207" t="str">
        <f>Rangs!O8</f>
        <v/>
      </c>
      <c r="O9" s="132" t="s">
        <v>89</v>
      </c>
      <c r="P9" s="188">
        <f>SUM(C6:C105)</f>
        <v>0</v>
      </c>
    </row>
    <row r="10" spans="1:21">
      <c r="A10" s="192" t="str">
        <f>Rangs!B9</f>
        <v/>
      </c>
      <c r="B10" s="192" t="str">
        <f>Rangs!C9</f>
        <v/>
      </c>
      <c r="C10" s="207" t="str">
        <f>Rangs!D9</f>
        <v/>
      </c>
      <c r="D10" s="207" t="str">
        <f>Rangs!E9</f>
        <v/>
      </c>
      <c r="E10" s="207" t="str">
        <f>Rangs!F9</f>
        <v/>
      </c>
      <c r="F10" s="207" t="str">
        <f>Rangs!G9</f>
        <v/>
      </c>
      <c r="G10" s="207" t="str">
        <f>Rangs!H9</f>
        <v/>
      </c>
      <c r="H10" s="207" t="str">
        <f>Rangs!I9</f>
        <v/>
      </c>
      <c r="I10" s="207" t="str">
        <f>Rangs!J9</f>
        <v/>
      </c>
      <c r="J10" s="207" t="str">
        <f>Rangs!K9</f>
        <v/>
      </c>
      <c r="K10" s="207" t="str">
        <f>Rangs!L9</f>
        <v/>
      </c>
      <c r="L10" s="207" t="str">
        <f>Rangs!M9</f>
        <v/>
      </c>
      <c r="M10" s="207" t="str">
        <f>Rangs!N9</f>
        <v/>
      </c>
      <c r="N10" s="207" t="str">
        <f>Rangs!O9</f>
        <v/>
      </c>
      <c r="O10" s="109" t="s">
        <v>101</v>
      </c>
      <c r="P10" s="187">
        <f>COUNT(D6:D105)</f>
        <v>0</v>
      </c>
    </row>
    <row r="11" spans="1:21">
      <c r="A11" s="192" t="str">
        <f>Rangs!B10</f>
        <v/>
      </c>
      <c r="B11" s="192" t="str">
        <f>Rangs!C10</f>
        <v/>
      </c>
      <c r="C11" s="207" t="str">
        <f>Rangs!D10</f>
        <v/>
      </c>
      <c r="D11" s="207" t="str">
        <f>Rangs!E10</f>
        <v/>
      </c>
      <c r="E11" s="207" t="str">
        <f>Rangs!F10</f>
        <v/>
      </c>
      <c r="F11" s="207" t="str">
        <f>Rangs!G10</f>
        <v/>
      </c>
      <c r="G11" s="207" t="str">
        <f>Rangs!H10</f>
        <v/>
      </c>
      <c r="H11" s="207" t="str">
        <f>Rangs!I10</f>
        <v/>
      </c>
      <c r="I11" s="207" t="str">
        <f>Rangs!J10</f>
        <v/>
      </c>
      <c r="J11" s="207" t="str">
        <f>Rangs!K10</f>
        <v/>
      </c>
      <c r="K11" s="207" t="str">
        <f>Rangs!L10</f>
        <v/>
      </c>
      <c r="L11" s="207" t="str">
        <f>Rangs!M10</f>
        <v/>
      </c>
      <c r="M11" s="207" t="str">
        <f>Rangs!N10</f>
        <v/>
      </c>
      <c r="N11" s="207" t="str">
        <f>Rangs!O10</f>
        <v/>
      </c>
      <c r="O11" s="132" t="s">
        <v>102</v>
      </c>
      <c r="P11" s="188">
        <f>SUM(D6:D105)</f>
        <v>0</v>
      </c>
    </row>
    <row r="12" spans="1:21">
      <c r="A12" s="192" t="str">
        <f>Rangs!B11</f>
        <v/>
      </c>
      <c r="B12" s="192" t="str">
        <f>Rangs!C11</f>
        <v/>
      </c>
      <c r="C12" s="207" t="str">
        <f>Rangs!D11</f>
        <v/>
      </c>
      <c r="D12" s="207" t="str">
        <f>Rangs!E11</f>
        <v/>
      </c>
      <c r="E12" s="207" t="str">
        <f>Rangs!F11</f>
        <v/>
      </c>
      <c r="F12" s="207" t="str">
        <f>Rangs!G11</f>
        <v/>
      </c>
      <c r="G12" s="207" t="str">
        <f>Rangs!H11</f>
        <v/>
      </c>
      <c r="H12" s="207" t="str">
        <f>Rangs!I11</f>
        <v/>
      </c>
      <c r="I12" s="207" t="str">
        <f>Rangs!J11</f>
        <v/>
      </c>
      <c r="J12" s="207" t="str">
        <f>Rangs!K11</f>
        <v/>
      </c>
      <c r="K12" s="207" t="str">
        <f>Rangs!L11</f>
        <v/>
      </c>
      <c r="L12" s="207" t="str">
        <f>Rangs!M11</f>
        <v/>
      </c>
      <c r="M12" s="207" t="str">
        <f>Rangs!N11</f>
        <v/>
      </c>
      <c r="N12" s="207" t="str">
        <f>Rangs!O11</f>
        <v/>
      </c>
      <c r="O12" s="109" t="s">
        <v>104</v>
      </c>
      <c r="P12" s="187">
        <f>COUNT(E6:E105)</f>
        <v>0</v>
      </c>
    </row>
    <row r="13" spans="1:21">
      <c r="A13" s="192" t="str">
        <f>Rangs!B12</f>
        <v/>
      </c>
      <c r="B13" s="192" t="str">
        <f>Rangs!C12</f>
        <v/>
      </c>
      <c r="C13" s="207" t="str">
        <f>Rangs!D12</f>
        <v/>
      </c>
      <c r="D13" s="207" t="str">
        <f>Rangs!E12</f>
        <v/>
      </c>
      <c r="E13" s="207" t="str">
        <f>Rangs!F12</f>
        <v/>
      </c>
      <c r="F13" s="207" t="str">
        <f>Rangs!G12</f>
        <v/>
      </c>
      <c r="G13" s="207" t="str">
        <f>Rangs!H12</f>
        <v/>
      </c>
      <c r="H13" s="207" t="str">
        <f>Rangs!I12</f>
        <v/>
      </c>
      <c r="I13" s="207" t="str">
        <f>Rangs!J12</f>
        <v/>
      </c>
      <c r="J13" s="207" t="str">
        <f>Rangs!K12</f>
        <v/>
      </c>
      <c r="K13" s="207" t="str">
        <f>Rangs!L12</f>
        <v/>
      </c>
      <c r="L13" s="207" t="str">
        <f>Rangs!M12</f>
        <v/>
      </c>
      <c r="M13" s="207" t="str">
        <f>Rangs!N12</f>
        <v/>
      </c>
      <c r="N13" s="207" t="str">
        <f>Rangs!O12</f>
        <v/>
      </c>
      <c r="O13" s="132" t="s">
        <v>105</v>
      </c>
      <c r="P13" s="188">
        <f>SUM(E6:E105)</f>
        <v>0</v>
      </c>
    </row>
    <row r="14" spans="1:21">
      <c r="A14" s="192" t="str">
        <f>Rangs!B13</f>
        <v/>
      </c>
      <c r="B14" s="192" t="str">
        <f>Rangs!C13</f>
        <v/>
      </c>
      <c r="C14" s="207" t="str">
        <f>Rangs!D13</f>
        <v/>
      </c>
      <c r="D14" s="207" t="str">
        <f>Rangs!E13</f>
        <v/>
      </c>
      <c r="E14" s="207" t="str">
        <f>Rangs!F13</f>
        <v/>
      </c>
      <c r="F14" s="207" t="str">
        <f>Rangs!G13</f>
        <v/>
      </c>
      <c r="G14" s="207" t="str">
        <f>Rangs!H13</f>
        <v/>
      </c>
      <c r="H14" s="207" t="str">
        <f>Rangs!I13</f>
        <v/>
      </c>
      <c r="I14" s="207" t="str">
        <f>Rangs!J13</f>
        <v/>
      </c>
      <c r="J14" s="207" t="str">
        <f>Rangs!K13</f>
        <v/>
      </c>
      <c r="K14" s="207" t="str">
        <f>Rangs!L13</f>
        <v/>
      </c>
      <c r="L14" s="207" t="str">
        <f>Rangs!M13</f>
        <v/>
      </c>
      <c r="M14" s="207" t="str">
        <f>Rangs!N13</f>
        <v/>
      </c>
      <c r="N14" s="207" t="str">
        <f>Rangs!O13</f>
        <v/>
      </c>
      <c r="O14" s="109" t="s">
        <v>106</v>
      </c>
      <c r="P14" s="187">
        <f>COUNT(F6:F105)</f>
        <v>0</v>
      </c>
    </row>
    <row r="15" spans="1:21">
      <c r="A15" s="192" t="str">
        <f>Rangs!B14</f>
        <v/>
      </c>
      <c r="B15" s="192" t="str">
        <f>Rangs!C14</f>
        <v/>
      </c>
      <c r="C15" s="207" t="str">
        <f>Rangs!D14</f>
        <v/>
      </c>
      <c r="D15" s="207" t="str">
        <f>Rangs!E14</f>
        <v/>
      </c>
      <c r="E15" s="207" t="str">
        <f>Rangs!F14</f>
        <v/>
      </c>
      <c r="F15" s="207" t="str">
        <f>Rangs!G14</f>
        <v/>
      </c>
      <c r="G15" s="207" t="str">
        <f>Rangs!H14</f>
        <v/>
      </c>
      <c r="H15" s="207" t="str">
        <f>Rangs!I14</f>
        <v/>
      </c>
      <c r="I15" s="207" t="str">
        <f>Rangs!J14</f>
        <v/>
      </c>
      <c r="J15" s="207" t="str">
        <f>Rangs!K14</f>
        <v/>
      </c>
      <c r="K15" s="207" t="str">
        <f>Rangs!L14</f>
        <v/>
      </c>
      <c r="L15" s="207" t="str">
        <f>Rangs!M14</f>
        <v/>
      </c>
      <c r="M15" s="207" t="str">
        <f>Rangs!N14</f>
        <v/>
      </c>
      <c r="N15" s="207" t="str">
        <f>Rangs!O14</f>
        <v/>
      </c>
      <c r="O15" s="132" t="s">
        <v>107</v>
      </c>
      <c r="P15" s="188">
        <f>SUM(F6:F105)</f>
        <v>0</v>
      </c>
    </row>
    <row r="16" spans="1:21">
      <c r="A16" s="192" t="str">
        <f>Rangs!B15</f>
        <v/>
      </c>
      <c r="B16" s="192" t="str">
        <f>Rangs!C15</f>
        <v/>
      </c>
      <c r="C16" s="207" t="str">
        <f>Rangs!D15</f>
        <v/>
      </c>
      <c r="D16" s="207" t="str">
        <f>Rangs!E15</f>
        <v/>
      </c>
      <c r="E16" s="207" t="str">
        <f>Rangs!F15</f>
        <v/>
      </c>
      <c r="F16" s="207" t="str">
        <f>Rangs!G15</f>
        <v/>
      </c>
      <c r="G16" s="207" t="str">
        <f>Rangs!H15</f>
        <v/>
      </c>
      <c r="H16" s="207" t="str">
        <f>Rangs!I15</f>
        <v/>
      </c>
      <c r="I16" s="207" t="str">
        <f>Rangs!J15</f>
        <v/>
      </c>
      <c r="J16" s="207" t="str">
        <f>Rangs!K15</f>
        <v/>
      </c>
      <c r="K16" s="207" t="str">
        <f>Rangs!L15</f>
        <v/>
      </c>
      <c r="L16" s="207" t="str">
        <f>Rangs!M15</f>
        <v/>
      </c>
      <c r="M16" s="207" t="str">
        <f>Rangs!N15</f>
        <v/>
      </c>
      <c r="N16" s="207" t="str">
        <f>Rangs!O15</f>
        <v/>
      </c>
      <c r="O16" s="109" t="s">
        <v>108</v>
      </c>
      <c r="P16" s="187">
        <f>COUNT(G6:G105)</f>
        <v>0</v>
      </c>
    </row>
    <row r="17" spans="1:21">
      <c r="A17" s="192" t="str">
        <f>Rangs!B16</f>
        <v/>
      </c>
      <c r="B17" s="192" t="str">
        <f>Rangs!C16</f>
        <v/>
      </c>
      <c r="C17" s="207" t="str">
        <f>Rangs!D16</f>
        <v/>
      </c>
      <c r="D17" s="207" t="str">
        <f>Rangs!E16</f>
        <v/>
      </c>
      <c r="E17" s="207" t="str">
        <f>Rangs!F16</f>
        <v/>
      </c>
      <c r="F17" s="207" t="str">
        <f>Rangs!G16</f>
        <v/>
      </c>
      <c r="G17" s="207" t="str">
        <f>Rangs!H16</f>
        <v/>
      </c>
      <c r="H17" s="207" t="str">
        <f>Rangs!I16</f>
        <v/>
      </c>
      <c r="I17" s="207" t="str">
        <f>Rangs!J16</f>
        <v/>
      </c>
      <c r="J17" s="207" t="str">
        <f>Rangs!K16</f>
        <v/>
      </c>
      <c r="K17" s="207" t="str">
        <f>Rangs!L16</f>
        <v/>
      </c>
      <c r="L17" s="207" t="str">
        <f>Rangs!M16</f>
        <v/>
      </c>
      <c r="M17" s="207" t="str">
        <f>Rangs!N16</f>
        <v/>
      </c>
      <c r="N17" s="207" t="str">
        <f>Rangs!O16</f>
        <v/>
      </c>
      <c r="O17" s="132" t="s">
        <v>109</v>
      </c>
      <c r="P17" s="188">
        <f>SUM(G6:G105)</f>
        <v>0</v>
      </c>
    </row>
    <row r="18" spans="1:21">
      <c r="A18" s="192" t="str">
        <f>Rangs!B17</f>
        <v/>
      </c>
      <c r="B18" s="192" t="str">
        <f>Rangs!C17</f>
        <v/>
      </c>
      <c r="C18" s="207" t="str">
        <f>Rangs!D17</f>
        <v/>
      </c>
      <c r="D18" s="207" t="str">
        <f>Rangs!E17</f>
        <v/>
      </c>
      <c r="E18" s="207" t="str">
        <f>Rangs!F17</f>
        <v/>
      </c>
      <c r="F18" s="207" t="str">
        <f>Rangs!G17</f>
        <v/>
      </c>
      <c r="G18" s="207" t="str">
        <f>Rangs!H17</f>
        <v/>
      </c>
      <c r="H18" s="207" t="str">
        <f>Rangs!I17</f>
        <v/>
      </c>
      <c r="I18" s="207" t="str">
        <f>Rangs!J17</f>
        <v/>
      </c>
      <c r="J18" s="207" t="str">
        <f>Rangs!K17</f>
        <v/>
      </c>
      <c r="K18" s="207" t="str">
        <f>Rangs!L17</f>
        <v/>
      </c>
      <c r="L18" s="207" t="str">
        <f>Rangs!M17</f>
        <v/>
      </c>
      <c r="M18" s="207" t="str">
        <f>Rangs!N17</f>
        <v/>
      </c>
      <c r="N18" s="207" t="str">
        <f>Rangs!O17</f>
        <v/>
      </c>
      <c r="O18" s="109" t="s">
        <v>110</v>
      </c>
      <c r="P18" s="187">
        <f>COUNT(H6:H105)</f>
        <v>0</v>
      </c>
    </row>
    <row r="19" spans="1:21">
      <c r="A19" s="192" t="str">
        <f>Rangs!B18</f>
        <v/>
      </c>
      <c r="B19" s="192" t="str">
        <f>Rangs!C18</f>
        <v/>
      </c>
      <c r="C19" s="207" t="str">
        <f>Rangs!D18</f>
        <v/>
      </c>
      <c r="D19" s="207" t="str">
        <f>Rangs!E18</f>
        <v/>
      </c>
      <c r="E19" s="207" t="str">
        <f>Rangs!F18</f>
        <v/>
      </c>
      <c r="F19" s="207" t="str">
        <f>Rangs!G18</f>
        <v/>
      </c>
      <c r="G19" s="207" t="str">
        <f>Rangs!H18</f>
        <v/>
      </c>
      <c r="H19" s="207" t="str">
        <f>Rangs!I18</f>
        <v/>
      </c>
      <c r="I19" s="207" t="str">
        <f>Rangs!J18</f>
        <v/>
      </c>
      <c r="J19" s="207" t="str">
        <f>Rangs!K18</f>
        <v/>
      </c>
      <c r="K19" s="207" t="str">
        <f>Rangs!L18</f>
        <v/>
      </c>
      <c r="L19" s="207" t="str">
        <f>Rangs!M18</f>
        <v/>
      </c>
      <c r="M19" s="207" t="str">
        <f>Rangs!N18</f>
        <v/>
      </c>
      <c r="N19" s="207" t="str">
        <f>Rangs!O18</f>
        <v/>
      </c>
      <c r="O19" s="132" t="s">
        <v>111</v>
      </c>
      <c r="P19" s="188">
        <f>SUM(H6:H105)</f>
        <v>0</v>
      </c>
    </row>
    <row r="20" spans="1:21">
      <c r="A20" s="192" t="str">
        <f>Rangs!B19</f>
        <v/>
      </c>
      <c r="B20" s="192" t="str">
        <f>Rangs!C19</f>
        <v/>
      </c>
      <c r="C20" s="207" t="str">
        <f>Rangs!D19</f>
        <v/>
      </c>
      <c r="D20" s="207" t="str">
        <f>Rangs!E19</f>
        <v/>
      </c>
      <c r="E20" s="207" t="str">
        <f>Rangs!F19</f>
        <v/>
      </c>
      <c r="F20" s="207" t="str">
        <f>Rangs!G19</f>
        <v/>
      </c>
      <c r="G20" s="207" t="str">
        <f>Rangs!H19</f>
        <v/>
      </c>
      <c r="H20" s="207" t="str">
        <f>Rangs!I19</f>
        <v/>
      </c>
      <c r="I20" s="207" t="str">
        <f>Rangs!J19</f>
        <v/>
      </c>
      <c r="J20" s="207" t="str">
        <f>Rangs!K19</f>
        <v/>
      </c>
      <c r="K20" s="207" t="str">
        <f>Rangs!L19</f>
        <v/>
      </c>
      <c r="L20" s="207" t="str">
        <f>Rangs!M19</f>
        <v/>
      </c>
      <c r="M20" s="207" t="str">
        <f>Rangs!N19</f>
        <v/>
      </c>
      <c r="N20" s="207" t="str">
        <f>Rangs!O19</f>
        <v/>
      </c>
      <c r="O20" s="109" t="s">
        <v>119</v>
      </c>
      <c r="P20" s="187">
        <f>COUNT(I6:I105)</f>
        <v>0</v>
      </c>
    </row>
    <row r="21" spans="1:21">
      <c r="A21" s="192" t="str">
        <f>Rangs!B20</f>
        <v/>
      </c>
      <c r="B21" s="192" t="str">
        <f>Rangs!C20</f>
        <v/>
      </c>
      <c r="C21" s="207" t="str">
        <f>Rangs!D20</f>
        <v/>
      </c>
      <c r="D21" s="207" t="str">
        <f>Rangs!E20</f>
        <v/>
      </c>
      <c r="E21" s="207" t="str">
        <f>Rangs!F20</f>
        <v/>
      </c>
      <c r="F21" s="207" t="str">
        <f>Rangs!G20</f>
        <v/>
      </c>
      <c r="G21" s="207" t="str">
        <f>Rangs!H20</f>
        <v/>
      </c>
      <c r="H21" s="207" t="str">
        <f>Rangs!I20</f>
        <v/>
      </c>
      <c r="I21" s="207" t="str">
        <f>Rangs!J20</f>
        <v/>
      </c>
      <c r="J21" s="207" t="str">
        <f>Rangs!K20</f>
        <v/>
      </c>
      <c r="K21" s="207" t="str">
        <f>Rangs!L20</f>
        <v/>
      </c>
      <c r="L21" s="207" t="str">
        <f>Rangs!M20</f>
        <v/>
      </c>
      <c r="M21" s="207" t="str">
        <f>Rangs!N20</f>
        <v/>
      </c>
      <c r="N21" s="207" t="str">
        <f>Rangs!O20</f>
        <v/>
      </c>
      <c r="O21" s="132" t="s">
        <v>120</v>
      </c>
      <c r="P21" s="188">
        <f>SUM(I6:I105)</f>
        <v>0</v>
      </c>
    </row>
    <row r="22" spans="1:21">
      <c r="A22" s="192" t="str">
        <f>Rangs!B21</f>
        <v/>
      </c>
      <c r="B22" s="192" t="str">
        <f>Rangs!C21</f>
        <v/>
      </c>
      <c r="C22" s="207" t="str">
        <f>Rangs!D21</f>
        <v/>
      </c>
      <c r="D22" s="207" t="str">
        <f>Rangs!E21</f>
        <v/>
      </c>
      <c r="E22" s="207" t="str">
        <f>Rangs!F21</f>
        <v/>
      </c>
      <c r="F22" s="207" t="str">
        <f>Rangs!G21</f>
        <v/>
      </c>
      <c r="G22" s="207" t="str">
        <f>Rangs!H21</f>
        <v/>
      </c>
      <c r="H22" s="207" t="str">
        <f>Rangs!I21</f>
        <v/>
      </c>
      <c r="I22" s="207" t="str">
        <f>Rangs!J21</f>
        <v/>
      </c>
      <c r="J22" s="207" t="str">
        <f>Rangs!K21</f>
        <v/>
      </c>
      <c r="K22" s="207" t="str">
        <f>Rangs!L21</f>
        <v/>
      </c>
      <c r="L22" s="207" t="str">
        <f>Rangs!M21</f>
        <v/>
      </c>
      <c r="M22" s="207" t="str">
        <f>Rangs!N21</f>
        <v/>
      </c>
      <c r="N22" s="207" t="str">
        <f>Rangs!O21</f>
        <v/>
      </c>
      <c r="O22" s="109" t="s">
        <v>121</v>
      </c>
      <c r="P22" s="187">
        <f>COUNT(J6:J105)</f>
        <v>0</v>
      </c>
      <c r="R22" s="113" t="str">
        <f>IF(COUNT(données!B7:P7)=14," ","ATTENTION,vous n'êtes pas dans la bonne feuille")</f>
        <v>ATTENTION,vous n'êtes pas dans la bonne feuille</v>
      </c>
    </row>
    <row r="23" spans="1:21">
      <c r="A23" s="192" t="str">
        <f>Rangs!B22</f>
        <v/>
      </c>
      <c r="B23" s="192" t="str">
        <f>Rangs!C22</f>
        <v/>
      </c>
      <c r="C23" s="207" t="str">
        <f>Rangs!D22</f>
        <v/>
      </c>
      <c r="D23" s="207" t="str">
        <f>Rangs!E22</f>
        <v/>
      </c>
      <c r="E23" s="207" t="str">
        <f>Rangs!F22</f>
        <v/>
      </c>
      <c r="F23" s="207" t="str">
        <f>Rangs!G22</f>
        <v/>
      </c>
      <c r="G23" s="207" t="str">
        <f>Rangs!H22</f>
        <v/>
      </c>
      <c r="H23" s="207" t="str">
        <f>Rangs!I22</f>
        <v/>
      </c>
      <c r="I23" s="207" t="str">
        <f>Rangs!J22</f>
        <v/>
      </c>
      <c r="J23" s="207" t="str">
        <f>Rangs!K22</f>
        <v/>
      </c>
      <c r="K23" s="207" t="str">
        <f>Rangs!L22</f>
        <v/>
      </c>
      <c r="L23" s="207" t="str">
        <f>Rangs!M22</f>
        <v/>
      </c>
      <c r="M23" s="207" t="str">
        <f>Rangs!N22</f>
        <v/>
      </c>
      <c r="N23" s="207" t="str">
        <f>Rangs!O22</f>
        <v/>
      </c>
      <c r="O23" s="132" t="s">
        <v>123</v>
      </c>
      <c r="P23" s="188">
        <f>SUM(J6:J105)</f>
        <v>0</v>
      </c>
    </row>
    <row r="24" spans="1:21">
      <c r="A24" s="192" t="str">
        <f>Rangs!B23</f>
        <v/>
      </c>
      <c r="B24" s="192" t="str">
        <f>Rangs!C23</f>
        <v/>
      </c>
      <c r="C24" s="207" t="str">
        <f>Rangs!D23</f>
        <v/>
      </c>
      <c r="D24" s="207" t="str">
        <f>Rangs!E23</f>
        <v/>
      </c>
      <c r="E24" s="207" t="str">
        <f>Rangs!F23</f>
        <v/>
      </c>
      <c r="F24" s="207" t="str">
        <f>Rangs!G23</f>
        <v/>
      </c>
      <c r="G24" s="207" t="str">
        <f>Rangs!H23</f>
        <v/>
      </c>
      <c r="H24" s="207" t="str">
        <f>Rangs!I23</f>
        <v/>
      </c>
      <c r="I24" s="207" t="str">
        <f>Rangs!J23</f>
        <v/>
      </c>
      <c r="J24" s="207" t="str">
        <f>Rangs!K23</f>
        <v/>
      </c>
      <c r="K24" s="207" t="str">
        <f>Rangs!L23</f>
        <v/>
      </c>
      <c r="L24" s="207" t="str">
        <f>Rangs!M23</f>
        <v/>
      </c>
      <c r="M24" s="207" t="str">
        <f>Rangs!N23</f>
        <v/>
      </c>
      <c r="N24" s="207" t="str">
        <f>Rangs!O23</f>
        <v/>
      </c>
      <c r="O24" s="109" t="s">
        <v>122</v>
      </c>
      <c r="P24" s="187">
        <f>COUNT(K6:K105)</f>
        <v>0</v>
      </c>
    </row>
    <row r="25" spans="1:21">
      <c r="A25" s="192" t="str">
        <f>Rangs!B24</f>
        <v/>
      </c>
      <c r="B25" s="192" t="str">
        <f>Rangs!C24</f>
        <v/>
      </c>
      <c r="C25" s="207" t="str">
        <f>Rangs!D24</f>
        <v/>
      </c>
      <c r="D25" s="207" t="str">
        <f>Rangs!E24</f>
        <v/>
      </c>
      <c r="E25" s="207" t="str">
        <f>Rangs!F24</f>
        <v/>
      </c>
      <c r="F25" s="207" t="str">
        <f>Rangs!G24</f>
        <v/>
      </c>
      <c r="G25" s="207" t="str">
        <f>Rangs!H24</f>
        <v/>
      </c>
      <c r="H25" s="207" t="str">
        <f>Rangs!I24</f>
        <v/>
      </c>
      <c r="I25" s="207" t="str">
        <f>Rangs!J24</f>
        <v/>
      </c>
      <c r="J25" s="207" t="str">
        <f>Rangs!K24</f>
        <v/>
      </c>
      <c r="K25" s="207" t="str">
        <f>Rangs!L24</f>
        <v/>
      </c>
      <c r="L25" s="207" t="str">
        <f>Rangs!M24</f>
        <v/>
      </c>
      <c r="M25" s="207" t="str">
        <f>Rangs!N24</f>
        <v/>
      </c>
      <c r="N25" s="207" t="str">
        <f>Rangs!O24</f>
        <v/>
      </c>
      <c r="O25" s="132" t="s">
        <v>124</v>
      </c>
      <c r="P25" s="188">
        <f>SUM(K6:K105)</f>
        <v>0</v>
      </c>
    </row>
    <row r="26" spans="1:21">
      <c r="A26" s="192" t="str">
        <f>Rangs!B25</f>
        <v/>
      </c>
      <c r="B26" s="192" t="str">
        <f>Rangs!C25</f>
        <v/>
      </c>
      <c r="C26" s="207" t="str">
        <f>Rangs!D25</f>
        <v/>
      </c>
      <c r="D26" s="207" t="str">
        <f>Rangs!E25</f>
        <v/>
      </c>
      <c r="E26" s="207" t="str">
        <f>Rangs!F25</f>
        <v/>
      </c>
      <c r="F26" s="207" t="str">
        <f>Rangs!G25</f>
        <v/>
      </c>
      <c r="G26" s="207" t="str">
        <f>Rangs!H25</f>
        <v/>
      </c>
      <c r="H26" s="207" t="str">
        <f>Rangs!I25</f>
        <v/>
      </c>
      <c r="I26" s="207" t="str">
        <f>Rangs!J25</f>
        <v/>
      </c>
      <c r="J26" s="207" t="str">
        <f>Rangs!K25</f>
        <v/>
      </c>
      <c r="K26" s="207" t="str">
        <f>Rangs!L25</f>
        <v/>
      </c>
      <c r="L26" s="207" t="str">
        <f>Rangs!M25</f>
        <v/>
      </c>
      <c r="M26" s="207" t="str">
        <f>Rangs!N25</f>
        <v/>
      </c>
      <c r="N26" s="207" t="str">
        <f>Rangs!O25</f>
        <v/>
      </c>
      <c r="O26" s="109" t="s">
        <v>125</v>
      </c>
      <c r="P26" s="187">
        <f>COUNT(L6:L105)</f>
        <v>0</v>
      </c>
    </row>
    <row r="27" spans="1:21">
      <c r="A27" s="192" t="str">
        <f>Rangs!B26</f>
        <v/>
      </c>
      <c r="B27" s="192" t="str">
        <f>Rangs!C26</f>
        <v/>
      </c>
      <c r="C27" s="207" t="str">
        <f>Rangs!D26</f>
        <v/>
      </c>
      <c r="D27" s="207" t="str">
        <f>Rangs!E26</f>
        <v/>
      </c>
      <c r="E27" s="207" t="str">
        <f>Rangs!F26</f>
        <v/>
      </c>
      <c r="F27" s="207" t="str">
        <f>Rangs!G26</f>
        <v/>
      </c>
      <c r="G27" s="207" t="str">
        <f>Rangs!H26</f>
        <v/>
      </c>
      <c r="H27" s="207" t="str">
        <f>Rangs!I26</f>
        <v/>
      </c>
      <c r="I27" s="207" t="str">
        <f>Rangs!J26</f>
        <v/>
      </c>
      <c r="J27" s="207" t="str">
        <f>Rangs!K26</f>
        <v/>
      </c>
      <c r="K27" s="207" t="str">
        <f>Rangs!L26</f>
        <v/>
      </c>
      <c r="L27" s="207" t="str">
        <f>Rangs!M26</f>
        <v/>
      </c>
      <c r="M27" s="207" t="str">
        <f>Rangs!N26</f>
        <v/>
      </c>
      <c r="N27" s="207" t="str">
        <f>Rangs!O26</f>
        <v/>
      </c>
      <c r="O27" s="132" t="s">
        <v>126</v>
      </c>
      <c r="P27" s="188">
        <f>SUM(L6:L105)</f>
        <v>0</v>
      </c>
    </row>
    <row r="28" spans="1:21">
      <c r="A28" s="192" t="str">
        <f>Rangs!B27</f>
        <v/>
      </c>
      <c r="B28" s="192" t="str">
        <f>Rangs!C27</f>
        <v/>
      </c>
      <c r="C28" s="207" t="str">
        <f>Rangs!D27</f>
        <v/>
      </c>
      <c r="D28" s="207" t="str">
        <f>Rangs!E27</f>
        <v/>
      </c>
      <c r="E28" s="207" t="str">
        <f>Rangs!F27</f>
        <v/>
      </c>
      <c r="F28" s="207" t="str">
        <f>Rangs!G27</f>
        <v/>
      </c>
      <c r="G28" s="207" t="str">
        <f>Rangs!H27</f>
        <v/>
      </c>
      <c r="H28" s="207" t="str">
        <f>Rangs!I27</f>
        <v/>
      </c>
      <c r="I28" s="207" t="str">
        <f>Rangs!J27</f>
        <v/>
      </c>
      <c r="J28" s="207" t="str">
        <f>Rangs!K27</f>
        <v/>
      </c>
      <c r="K28" s="207" t="str">
        <f>Rangs!L27</f>
        <v/>
      </c>
      <c r="L28" s="207" t="str">
        <f>Rangs!M27</f>
        <v/>
      </c>
      <c r="M28" s="207" t="str">
        <f>Rangs!N27</f>
        <v/>
      </c>
      <c r="N28" s="207" t="str">
        <f>Rangs!O27</f>
        <v/>
      </c>
      <c r="O28" s="109" t="s">
        <v>127</v>
      </c>
      <c r="P28" s="187">
        <f>COUNT(M6:M105)</f>
        <v>0</v>
      </c>
    </row>
    <row r="29" spans="1:21">
      <c r="A29" s="192" t="str">
        <f>Rangs!B28</f>
        <v/>
      </c>
      <c r="B29" s="192" t="str">
        <f>Rangs!C28</f>
        <v/>
      </c>
      <c r="C29" s="207" t="str">
        <f>Rangs!D28</f>
        <v/>
      </c>
      <c r="D29" s="207" t="str">
        <f>Rangs!E28</f>
        <v/>
      </c>
      <c r="E29" s="207" t="str">
        <f>Rangs!F28</f>
        <v/>
      </c>
      <c r="F29" s="207" t="str">
        <f>Rangs!G28</f>
        <v/>
      </c>
      <c r="G29" s="207" t="str">
        <f>Rangs!H28</f>
        <v/>
      </c>
      <c r="H29" s="207" t="str">
        <f>Rangs!I28</f>
        <v/>
      </c>
      <c r="I29" s="207" t="str">
        <f>Rangs!J28</f>
        <v/>
      </c>
      <c r="J29" s="207" t="str">
        <f>Rangs!K28</f>
        <v/>
      </c>
      <c r="K29" s="207" t="str">
        <f>Rangs!L28</f>
        <v/>
      </c>
      <c r="L29" s="207" t="str">
        <f>Rangs!M28</f>
        <v/>
      </c>
      <c r="M29" s="207" t="str">
        <f>Rangs!N28</f>
        <v/>
      </c>
      <c r="N29" s="207" t="str">
        <f>Rangs!O28</f>
        <v/>
      </c>
      <c r="O29" s="132" t="s">
        <v>128</v>
      </c>
      <c r="P29" s="188">
        <f>SUM(M6:M105)</f>
        <v>0</v>
      </c>
    </row>
    <row r="30" spans="1:21">
      <c r="A30" s="192" t="str">
        <f>Rangs!B29</f>
        <v/>
      </c>
      <c r="B30" s="192" t="str">
        <f>Rangs!C29</f>
        <v/>
      </c>
      <c r="C30" s="207" t="str">
        <f>Rangs!D29</f>
        <v/>
      </c>
      <c r="D30" s="207" t="str">
        <f>Rangs!E29</f>
        <v/>
      </c>
      <c r="E30" s="207" t="str">
        <f>Rangs!F29</f>
        <v/>
      </c>
      <c r="F30" s="207" t="str">
        <f>Rangs!G29</f>
        <v/>
      </c>
      <c r="G30" s="207" t="str">
        <f>Rangs!H29</f>
        <v/>
      </c>
      <c r="H30" s="207" t="str">
        <f>Rangs!I29</f>
        <v/>
      </c>
      <c r="I30" s="207" t="str">
        <f>Rangs!J29</f>
        <v/>
      </c>
      <c r="J30" s="207" t="str">
        <f>Rangs!K29</f>
        <v/>
      </c>
      <c r="K30" s="207" t="str">
        <f>Rangs!L29</f>
        <v/>
      </c>
      <c r="L30" s="207" t="str">
        <f>Rangs!M29</f>
        <v/>
      </c>
      <c r="M30" s="207" t="str">
        <f>Rangs!N29</f>
        <v/>
      </c>
      <c r="N30" s="207" t="str">
        <f>Rangs!O29</f>
        <v/>
      </c>
      <c r="O30" s="109" t="s">
        <v>129</v>
      </c>
      <c r="P30" s="187">
        <f>COUNT(N6:N105)</f>
        <v>0</v>
      </c>
    </row>
    <row r="31" spans="1:21">
      <c r="A31" s="192" t="str">
        <f>Rangs!B30</f>
        <v/>
      </c>
      <c r="B31" s="192" t="str">
        <f>Rangs!C30</f>
        <v/>
      </c>
      <c r="C31" s="207" t="str">
        <f>Rangs!D30</f>
        <v/>
      </c>
      <c r="D31" s="207" t="str">
        <f>Rangs!E30</f>
        <v/>
      </c>
      <c r="E31" s="207" t="str">
        <f>Rangs!F30</f>
        <v/>
      </c>
      <c r="F31" s="207" t="str">
        <f>Rangs!G30</f>
        <v/>
      </c>
      <c r="G31" s="207" t="str">
        <f>Rangs!H30</f>
        <v/>
      </c>
      <c r="H31" s="207" t="str">
        <f>Rangs!I30</f>
        <v/>
      </c>
      <c r="I31" s="207" t="str">
        <f>Rangs!J30</f>
        <v/>
      </c>
      <c r="J31" s="207" t="str">
        <f>Rangs!K30</f>
        <v/>
      </c>
      <c r="K31" s="207" t="str">
        <f>Rangs!L30</f>
        <v/>
      </c>
      <c r="L31" s="207" t="str">
        <f>Rangs!M30</f>
        <v/>
      </c>
      <c r="M31" s="207" t="str">
        <f>Rangs!N30</f>
        <v/>
      </c>
      <c r="N31" s="207" t="str">
        <f>Rangs!O30</f>
        <v/>
      </c>
      <c r="O31" s="132" t="s">
        <v>130</v>
      </c>
      <c r="P31" s="188">
        <f>SUM(N6:N105)</f>
        <v>0</v>
      </c>
    </row>
    <row r="32" spans="1:21" ht="16.2" thickBot="1">
      <c r="A32" s="192" t="str">
        <f>Rangs!B31</f>
        <v/>
      </c>
      <c r="B32" s="192" t="str">
        <f>Rangs!C31</f>
        <v/>
      </c>
      <c r="C32" s="207" t="str">
        <f>Rangs!D31</f>
        <v/>
      </c>
      <c r="D32" s="207" t="str">
        <f>Rangs!E31</f>
        <v/>
      </c>
      <c r="E32" s="207" t="str">
        <f>Rangs!F31</f>
        <v/>
      </c>
      <c r="F32" s="207" t="str">
        <f>Rangs!G31</f>
        <v/>
      </c>
      <c r="G32" s="207" t="str">
        <f>Rangs!H31</f>
        <v/>
      </c>
      <c r="H32" s="207" t="str">
        <f>Rangs!I31</f>
        <v/>
      </c>
      <c r="I32" s="207" t="str">
        <f>Rangs!J31</f>
        <v/>
      </c>
      <c r="J32" s="207" t="str">
        <f>Rangs!K31</f>
        <v/>
      </c>
      <c r="K32" s="207" t="str">
        <f>Rangs!L31</f>
        <v/>
      </c>
      <c r="L32" s="207" t="str">
        <f>Rangs!M31</f>
        <v/>
      </c>
      <c r="M32" s="207" t="str">
        <f>Rangs!N31</f>
        <v/>
      </c>
      <c r="N32" s="207" t="str">
        <f>Rangs!O31</f>
        <v/>
      </c>
      <c r="O32" s="114"/>
      <c r="P32" s="115"/>
      <c r="Q32" s="115"/>
      <c r="R32" s="115"/>
      <c r="S32" s="115"/>
      <c r="T32" s="115"/>
      <c r="U32" s="115"/>
    </row>
    <row r="33" spans="1:21" ht="47.25" customHeight="1">
      <c r="A33" s="192" t="str">
        <f>Rangs!B32</f>
        <v/>
      </c>
      <c r="B33" s="192" t="str">
        <f>Rangs!C32</f>
        <v/>
      </c>
      <c r="C33" s="207" t="str">
        <f>Rangs!D32</f>
        <v/>
      </c>
      <c r="D33" s="207" t="str">
        <f>Rangs!E32</f>
        <v/>
      </c>
      <c r="E33" s="207" t="str">
        <f>Rangs!F32</f>
        <v/>
      </c>
      <c r="F33" s="207" t="str">
        <f>Rangs!G32</f>
        <v/>
      </c>
      <c r="G33" s="207" t="str">
        <f>Rangs!H32</f>
        <v/>
      </c>
      <c r="H33" s="207" t="str">
        <f>Rangs!I32</f>
        <v/>
      </c>
      <c r="I33" s="207" t="str">
        <f>Rangs!J32</f>
        <v/>
      </c>
      <c r="J33" s="207" t="str">
        <f>Rangs!K32</f>
        <v/>
      </c>
      <c r="K33" s="207" t="str">
        <f>Rangs!L32</f>
        <v/>
      </c>
      <c r="L33" s="207" t="str">
        <f>Rangs!M32</f>
        <v/>
      </c>
      <c r="M33" s="207" t="str">
        <f>Rangs!N32</f>
        <v/>
      </c>
      <c r="N33" s="215" t="str">
        <f>Rangs!O32</f>
        <v/>
      </c>
      <c r="O33" s="257" t="s">
        <v>395</v>
      </c>
      <c r="P33" s="268"/>
      <c r="Q33" s="268"/>
      <c r="R33" s="268"/>
      <c r="S33" s="268"/>
      <c r="T33" s="268"/>
      <c r="U33" s="269"/>
    </row>
    <row r="34" spans="1:21">
      <c r="A34" s="192" t="str">
        <f>Rangs!B33</f>
        <v/>
      </c>
      <c r="B34" s="192" t="str">
        <f>Rangs!C33</f>
        <v/>
      </c>
      <c r="C34" s="207" t="str">
        <f>Rangs!D33</f>
        <v/>
      </c>
      <c r="D34" s="207" t="str">
        <f>Rangs!E33</f>
        <v/>
      </c>
      <c r="E34" s="207" t="str">
        <f>Rangs!F33</f>
        <v/>
      </c>
      <c r="F34" s="207" t="str">
        <f>Rangs!G33</f>
        <v/>
      </c>
      <c r="G34" s="207" t="str">
        <f>Rangs!H33</f>
        <v/>
      </c>
      <c r="H34" s="207" t="str">
        <f>Rangs!I33</f>
        <v/>
      </c>
      <c r="I34" s="207" t="str">
        <f>Rangs!J33</f>
        <v/>
      </c>
      <c r="J34" s="207" t="str">
        <f>Rangs!K33</f>
        <v/>
      </c>
      <c r="K34" s="207" t="str">
        <f>Rangs!L33</f>
        <v/>
      </c>
      <c r="L34" s="207" t="str">
        <f>Rangs!M33</f>
        <v/>
      </c>
      <c r="M34" s="207" t="str">
        <f>Rangs!N33</f>
        <v/>
      </c>
      <c r="N34" s="215" t="str">
        <f>Rangs!O33</f>
        <v/>
      </c>
      <c r="O34" s="143"/>
      <c r="P34" s="122"/>
      <c r="Q34" s="122"/>
      <c r="R34" s="122"/>
      <c r="S34" s="122"/>
      <c r="T34" s="122"/>
      <c r="U34" s="144"/>
    </row>
    <row r="35" spans="1:21">
      <c r="A35" s="192" t="str">
        <f>Rangs!B34</f>
        <v/>
      </c>
      <c r="B35" s="192" t="str">
        <f>Rangs!C34</f>
        <v/>
      </c>
      <c r="C35" s="207" t="str">
        <f>Rangs!D34</f>
        <v/>
      </c>
      <c r="D35" s="207" t="str">
        <f>Rangs!E34</f>
        <v/>
      </c>
      <c r="E35" s="207" t="str">
        <f>Rangs!F34</f>
        <v/>
      </c>
      <c r="F35" s="207" t="str">
        <f>Rangs!G34</f>
        <v/>
      </c>
      <c r="G35" s="207" t="str">
        <f>Rangs!H34</f>
        <v/>
      </c>
      <c r="H35" s="207" t="str">
        <f>Rangs!I34</f>
        <v/>
      </c>
      <c r="I35" s="207" t="str">
        <f>Rangs!J34</f>
        <v/>
      </c>
      <c r="J35" s="207" t="str">
        <f>Rangs!K34</f>
        <v/>
      </c>
      <c r="K35" s="207" t="str">
        <f>Rangs!L34</f>
        <v/>
      </c>
      <c r="L35" s="207" t="str">
        <f>Rangs!M34</f>
        <v/>
      </c>
      <c r="M35" s="207" t="str">
        <f>Rangs!N34</f>
        <v/>
      </c>
      <c r="N35" s="215" t="str">
        <f>Rangs!O34</f>
        <v/>
      </c>
      <c r="O35" s="143"/>
      <c r="P35" s="275" t="s">
        <v>77</v>
      </c>
      <c r="Q35" s="277"/>
      <c r="R35" s="277"/>
      <c r="S35" s="277"/>
      <c r="T35" s="277"/>
      <c r="U35" s="278"/>
    </row>
    <row r="36" spans="1:21">
      <c r="A36" s="192" t="str">
        <f>Rangs!B35</f>
        <v/>
      </c>
      <c r="B36" s="192" t="str">
        <f>Rangs!C35</f>
        <v/>
      </c>
      <c r="C36" s="207" t="str">
        <f>Rangs!D35</f>
        <v/>
      </c>
      <c r="D36" s="207" t="str">
        <f>Rangs!E35</f>
        <v/>
      </c>
      <c r="E36" s="207" t="str">
        <f>Rangs!F35</f>
        <v/>
      </c>
      <c r="F36" s="207" t="str">
        <f>Rangs!G35</f>
        <v/>
      </c>
      <c r="G36" s="207" t="str">
        <f>Rangs!H35</f>
        <v/>
      </c>
      <c r="H36" s="207" t="str">
        <f>Rangs!I35</f>
        <v/>
      </c>
      <c r="I36" s="207" t="str">
        <f>Rangs!J35</f>
        <v/>
      </c>
      <c r="J36" s="207" t="str">
        <f>Rangs!K35</f>
        <v/>
      </c>
      <c r="K36" s="207" t="str">
        <f>Rangs!L35</f>
        <v/>
      </c>
      <c r="L36" s="207" t="str">
        <f>Rangs!M35</f>
        <v/>
      </c>
      <c r="M36" s="207" t="str">
        <f>Rangs!N35</f>
        <v/>
      </c>
      <c r="N36" s="215" t="str">
        <f>Rangs!O35</f>
        <v/>
      </c>
      <c r="O36" s="145" t="s">
        <v>78</v>
      </c>
      <c r="P36" s="116">
        <v>0.3</v>
      </c>
      <c r="Q36" s="116">
        <v>0.25</v>
      </c>
      <c r="R36" s="116">
        <v>0.2</v>
      </c>
      <c r="S36" s="116">
        <v>0.15</v>
      </c>
      <c r="T36" s="116">
        <v>0.1</v>
      </c>
      <c r="U36" s="146">
        <v>0.05</v>
      </c>
    </row>
    <row r="37" spans="1:21">
      <c r="A37" s="192" t="str">
        <f>Rangs!B36</f>
        <v/>
      </c>
      <c r="B37" s="192" t="str">
        <f>Rangs!C36</f>
        <v/>
      </c>
      <c r="C37" s="207" t="str">
        <f>Rangs!D36</f>
        <v/>
      </c>
      <c r="D37" s="207" t="str">
        <f>Rangs!E36</f>
        <v/>
      </c>
      <c r="E37" s="207" t="str">
        <f>Rangs!F36</f>
        <v/>
      </c>
      <c r="F37" s="207" t="str">
        <f>Rangs!G36</f>
        <v/>
      </c>
      <c r="G37" s="207" t="str">
        <f>Rangs!H36</f>
        <v/>
      </c>
      <c r="H37" s="207" t="str">
        <f>Rangs!I36</f>
        <v/>
      </c>
      <c r="I37" s="207" t="str">
        <f>Rangs!J36</f>
        <v/>
      </c>
      <c r="J37" s="207" t="str">
        <f>Rangs!K36</f>
        <v/>
      </c>
      <c r="K37" s="207" t="str">
        <f>Rangs!L36</f>
        <v/>
      </c>
      <c r="L37" s="207" t="str">
        <f>Rangs!M36</f>
        <v/>
      </c>
      <c r="M37" s="207" t="str">
        <f>Rangs!N36</f>
        <v/>
      </c>
      <c r="N37" s="215" t="str">
        <f>Rangs!O36</f>
        <v/>
      </c>
      <c r="O37" s="145" t="s">
        <v>80</v>
      </c>
      <c r="P37" s="116">
        <v>0.15</v>
      </c>
      <c r="Q37" s="116">
        <v>0.125</v>
      </c>
      <c r="R37" s="116">
        <v>0.1</v>
      </c>
      <c r="S37" s="116">
        <v>7.4999999999999997E-2</v>
      </c>
      <c r="T37" s="116">
        <v>0.05</v>
      </c>
      <c r="U37" s="146">
        <v>2.5000000000000001E-2</v>
      </c>
    </row>
    <row r="38" spans="1:21" ht="16.2" thickBot="1">
      <c r="A38" s="192" t="str">
        <f>Rangs!B37</f>
        <v/>
      </c>
      <c r="B38" s="192" t="str">
        <f>Rangs!C37</f>
        <v/>
      </c>
      <c r="C38" s="207" t="str">
        <f>Rangs!D37</f>
        <v/>
      </c>
      <c r="D38" s="207" t="str">
        <f>Rangs!E37</f>
        <v/>
      </c>
      <c r="E38" s="207" t="str">
        <f>Rangs!F37</f>
        <v/>
      </c>
      <c r="F38" s="207" t="str">
        <f>Rangs!G37</f>
        <v/>
      </c>
      <c r="G38" s="207" t="str">
        <f>Rangs!H37</f>
        <v/>
      </c>
      <c r="H38" s="207" t="str">
        <f>Rangs!I37</f>
        <v/>
      </c>
      <c r="I38" s="207" t="str">
        <f>Rangs!J37</f>
        <v/>
      </c>
      <c r="J38" s="207" t="str">
        <f>Rangs!K37</f>
        <v/>
      </c>
      <c r="K38" s="207" t="str">
        <f>Rangs!L37</f>
        <v/>
      </c>
      <c r="L38" s="207" t="str">
        <f>Rangs!M37</f>
        <v/>
      </c>
      <c r="M38" s="207" t="str">
        <f>Rangs!N37</f>
        <v/>
      </c>
      <c r="N38" s="215" t="str">
        <f>Rangs!O37</f>
        <v/>
      </c>
      <c r="O38" s="147" t="s">
        <v>90</v>
      </c>
      <c r="P38" s="117">
        <v>3</v>
      </c>
      <c r="Q38" s="118">
        <v>4</v>
      </c>
      <c r="R38" s="118">
        <v>5</v>
      </c>
      <c r="S38" s="118">
        <v>6</v>
      </c>
      <c r="T38" s="118">
        <v>7</v>
      </c>
      <c r="U38" s="148">
        <v>8</v>
      </c>
    </row>
    <row r="39" spans="1:21" ht="16.2" thickBot="1">
      <c r="A39" s="192" t="str">
        <f>Rangs!B38</f>
        <v/>
      </c>
      <c r="B39" s="192" t="str">
        <f>Rangs!C38</f>
        <v/>
      </c>
      <c r="C39" s="207" t="str">
        <f>Rangs!D38</f>
        <v/>
      </c>
      <c r="D39" s="207" t="str">
        <f>Rangs!E38</f>
        <v/>
      </c>
      <c r="E39" s="207" t="str">
        <f>Rangs!F38</f>
        <v/>
      </c>
      <c r="F39" s="207" t="str">
        <f>Rangs!G38</f>
        <v/>
      </c>
      <c r="G39" s="207" t="str">
        <f>Rangs!H38</f>
        <v/>
      </c>
      <c r="H39" s="207" t="str">
        <f>Rangs!I38</f>
        <v/>
      </c>
      <c r="I39" s="207" t="str">
        <f>Rangs!J38</f>
        <v/>
      </c>
      <c r="J39" s="207" t="str">
        <f>Rangs!K38</f>
        <v/>
      </c>
      <c r="K39" s="207" t="str">
        <f>Rangs!L38</f>
        <v/>
      </c>
      <c r="L39" s="207" t="str">
        <f>Rangs!M38</f>
        <v/>
      </c>
      <c r="M39" s="207" t="str">
        <f>Rangs!N38</f>
        <v/>
      </c>
      <c r="N39" s="215" t="str">
        <f>Rangs!O38</f>
        <v/>
      </c>
      <c r="O39" s="181" t="s">
        <v>91</v>
      </c>
      <c r="P39" s="134">
        <v>8</v>
      </c>
      <c r="Q39" s="122"/>
      <c r="R39" s="122"/>
      <c r="S39" s="122"/>
      <c r="T39" s="122"/>
      <c r="U39" s="144"/>
    </row>
    <row r="40" spans="1:21">
      <c r="A40" s="192" t="str">
        <f>Rangs!B39</f>
        <v/>
      </c>
      <c r="B40" s="192" t="str">
        <f>Rangs!C39</f>
        <v/>
      </c>
      <c r="C40" s="207" t="str">
        <f>Rangs!D39</f>
        <v/>
      </c>
      <c r="D40" s="207" t="str">
        <f>Rangs!E39</f>
        <v/>
      </c>
      <c r="E40" s="207" t="str">
        <f>Rangs!F39</f>
        <v/>
      </c>
      <c r="F40" s="207" t="str">
        <f>Rangs!G39</f>
        <v/>
      </c>
      <c r="G40" s="207" t="str">
        <f>Rangs!H39</f>
        <v/>
      </c>
      <c r="H40" s="207" t="str">
        <f>Rangs!I39</f>
        <v/>
      </c>
      <c r="I40" s="207" t="str">
        <f>Rangs!J39</f>
        <v/>
      </c>
      <c r="J40" s="207" t="str">
        <f>Rangs!K39</f>
        <v/>
      </c>
      <c r="K40" s="207" t="str">
        <f>Rangs!L39</f>
        <v/>
      </c>
      <c r="L40" s="207" t="str">
        <f>Rangs!M39</f>
        <v/>
      </c>
      <c r="M40" s="207" t="str">
        <f>Rangs!N39</f>
        <v/>
      </c>
      <c r="N40" s="215" t="str">
        <f>Rangs!O39</f>
        <v/>
      </c>
      <c r="O40" s="143"/>
      <c r="P40" s="122"/>
      <c r="Q40" s="161" t="s">
        <v>92</v>
      </c>
      <c r="R40" s="162">
        <f>VLOOKUP(91,_TZ2,P39,FALSE)</f>
        <v>3.5653617330574368</v>
      </c>
      <c r="S40" s="122"/>
      <c r="T40" s="122"/>
      <c r="U40" s="144"/>
    </row>
    <row r="41" spans="1:21">
      <c r="A41" s="192" t="str">
        <f>Rangs!B40</f>
        <v/>
      </c>
      <c r="B41" s="192" t="str">
        <f>Rangs!C40</f>
        <v/>
      </c>
      <c r="C41" s="207" t="str">
        <f>Rangs!D40</f>
        <v/>
      </c>
      <c r="D41" s="207" t="str">
        <f>Rangs!E40</f>
        <v/>
      </c>
      <c r="E41" s="207" t="str">
        <f>Rangs!F40</f>
        <v/>
      </c>
      <c r="F41" s="207" t="str">
        <f>Rangs!G40</f>
        <v/>
      </c>
      <c r="G41" s="207" t="str">
        <f>Rangs!H40</f>
        <v/>
      </c>
      <c r="H41" s="207" t="str">
        <f>Rangs!I40</f>
        <v/>
      </c>
      <c r="I41" s="207" t="str">
        <f>Rangs!J40</f>
        <v/>
      </c>
      <c r="J41" s="207" t="str">
        <f>Rangs!K40</f>
        <v/>
      </c>
      <c r="K41" s="207" t="str">
        <f>Rangs!L40</f>
        <v/>
      </c>
      <c r="L41" s="207" t="str">
        <f>Rangs!M40</f>
        <v/>
      </c>
      <c r="M41" s="207" t="str">
        <f>Rangs!N40</f>
        <v/>
      </c>
      <c r="N41" s="215" t="str">
        <f>Rangs!O40</f>
        <v/>
      </c>
      <c r="O41" s="247" t="s">
        <v>93</v>
      </c>
      <c r="P41" s="248"/>
      <c r="Q41" s="249" t="s">
        <v>94</v>
      </c>
      <c r="R41" s="264"/>
      <c r="S41" s="135"/>
      <c r="T41" s="136"/>
      <c r="U41" s="151"/>
    </row>
    <row r="42" spans="1:21">
      <c r="A42" s="192" t="str">
        <f>Rangs!B41</f>
        <v/>
      </c>
      <c r="B42" s="192" t="str">
        <f>Rangs!C41</f>
        <v/>
      </c>
      <c r="C42" s="207" t="str">
        <f>Rangs!D41</f>
        <v/>
      </c>
      <c r="D42" s="207" t="str">
        <f>Rangs!E41</f>
        <v/>
      </c>
      <c r="E42" s="207" t="str">
        <f>Rangs!F41</f>
        <v/>
      </c>
      <c r="F42" s="207" t="str">
        <f>Rangs!G41</f>
        <v/>
      </c>
      <c r="G42" s="207" t="str">
        <f>Rangs!H41</f>
        <v/>
      </c>
      <c r="H42" s="207" t="str">
        <f>Rangs!I41</f>
        <v/>
      </c>
      <c r="I42" s="207" t="str">
        <f>Rangs!J41</f>
        <v/>
      </c>
      <c r="J42" s="207" t="str">
        <f>Rangs!K41</f>
        <v/>
      </c>
      <c r="K42" s="207" t="str">
        <f>Rangs!L41</f>
        <v/>
      </c>
      <c r="L42" s="207" t="str">
        <f>Rangs!M41</f>
        <v/>
      </c>
      <c r="M42" s="207" t="str">
        <f>Rangs!N41</f>
        <v/>
      </c>
      <c r="N42" s="215" t="str">
        <f>Rangs!O41</f>
        <v/>
      </c>
      <c r="O42" s="203" t="s">
        <v>161</v>
      </c>
      <c r="P42" s="137">
        <f>ABS(P5-P7)</f>
        <v>0</v>
      </c>
      <c r="Q42" s="202" t="s">
        <v>95</v>
      </c>
      <c r="R42" s="137">
        <f>$R$40*SQRT((($P$3*14*(14+1))/(6)))</f>
        <v>0</v>
      </c>
      <c r="S42" s="140" t="s">
        <v>96</v>
      </c>
      <c r="T42" s="141"/>
      <c r="U42" s="153"/>
    </row>
    <row r="43" spans="1:21">
      <c r="A43" s="192" t="str">
        <f>Rangs!B42</f>
        <v/>
      </c>
      <c r="B43" s="192" t="str">
        <f>Rangs!C42</f>
        <v/>
      </c>
      <c r="C43" s="207" t="str">
        <f>Rangs!D42</f>
        <v/>
      </c>
      <c r="D43" s="207" t="str">
        <f>Rangs!E42</f>
        <v/>
      </c>
      <c r="E43" s="207" t="str">
        <f>Rangs!F42</f>
        <v/>
      </c>
      <c r="F43" s="207" t="str">
        <f>Rangs!G42</f>
        <v/>
      </c>
      <c r="G43" s="207" t="str">
        <f>Rangs!H42</f>
        <v/>
      </c>
      <c r="H43" s="207" t="str">
        <f>Rangs!I42</f>
        <v/>
      </c>
      <c r="I43" s="207" t="str">
        <f>Rangs!J42</f>
        <v/>
      </c>
      <c r="J43" s="207" t="str">
        <f>Rangs!K42</f>
        <v/>
      </c>
      <c r="K43" s="207" t="str">
        <f>Rangs!L42</f>
        <v/>
      </c>
      <c r="L43" s="207" t="str">
        <f>Rangs!M42</f>
        <v/>
      </c>
      <c r="M43" s="207" t="str">
        <f>Rangs!N42</f>
        <v/>
      </c>
      <c r="N43" s="215" t="str">
        <f>Rangs!O42</f>
        <v/>
      </c>
      <c r="O43" s="203" t="s">
        <v>162</v>
      </c>
      <c r="P43" s="137">
        <f>ABS(P5-P9)</f>
        <v>0</v>
      </c>
      <c r="Q43" s="202" t="s">
        <v>95</v>
      </c>
      <c r="R43" s="137">
        <f t="shared" ref="R43:R113" si="0">$R$40*SQRT((($P$3*14*(14+1))/(6)))</f>
        <v>0</v>
      </c>
      <c r="S43" s="140" t="s">
        <v>135</v>
      </c>
      <c r="T43" s="141"/>
      <c r="U43" s="153"/>
    </row>
    <row r="44" spans="1:21">
      <c r="A44" s="192" t="str">
        <f>Rangs!B43</f>
        <v/>
      </c>
      <c r="B44" s="192" t="str">
        <f>Rangs!C43</f>
        <v/>
      </c>
      <c r="C44" s="207" t="str">
        <f>Rangs!D43</f>
        <v/>
      </c>
      <c r="D44" s="207" t="str">
        <f>Rangs!E43</f>
        <v/>
      </c>
      <c r="E44" s="207" t="str">
        <f>Rangs!F43</f>
        <v/>
      </c>
      <c r="F44" s="207" t="str">
        <f>Rangs!G43</f>
        <v/>
      </c>
      <c r="G44" s="207" t="str">
        <f>Rangs!H43</f>
        <v/>
      </c>
      <c r="H44" s="207" t="str">
        <f>Rangs!I43</f>
        <v/>
      </c>
      <c r="I44" s="207" t="str">
        <f>Rangs!J43</f>
        <v/>
      </c>
      <c r="J44" s="207" t="str">
        <f>Rangs!K43</f>
        <v/>
      </c>
      <c r="K44" s="207" t="str">
        <f>Rangs!L43</f>
        <v/>
      </c>
      <c r="L44" s="207" t="str">
        <f>Rangs!M43</f>
        <v/>
      </c>
      <c r="M44" s="207" t="str">
        <f>Rangs!N43</f>
        <v/>
      </c>
      <c r="N44" s="215" t="str">
        <f>Rangs!O43</f>
        <v/>
      </c>
      <c r="O44" s="203" t="s">
        <v>166</v>
      </c>
      <c r="P44" s="137">
        <f>ABS(P5-P11)</f>
        <v>0</v>
      </c>
      <c r="Q44" s="202" t="s">
        <v>95</v>
      </c>
      <c r="R44" s="137">
        <f t="shared" si="0"/>
        <v>0</v>
      </c>
      <c r="S44" s="140" t="s">
        <v>103</v>
      </c>
      <c r="T44" s="141"/>
      <c r="U44" s="153"/>
    </row>
    <row r="45" spans="1:21">
      <c r="A45" s="192" t="str">
        <f>Rangs!B44</f>
        <v/>
      </c>
      <c r="B45" s="192" t="str">
        <f>Rangs!C44</f>
        <v/>
      </c>
      <c r="C45" s="207" t="str">
        <f>Rangs!D44</f>
        <v/>
      </c>
      <c r="D45" s="207" t="str">
        <f>Rangs!E44</f>
        <v/>
      </c>
      <c r="E45" s="207" t="str">
        <f>Rangs!F44</f>
        <v/>
      </c>
      <c r="F45" s="207" t="str">
        <f>Rangs!G44</f>
        <v/>
      </c>
      <c r="G45" s="207" t="str">
        <f>Rangs!H44</f>
        <v/>
      </c>
      <c r="H45" s="207" t="str">
        <f>Rangs!I44</f>
        <v/>
      </c>
      <c r="I45" s="207" t="str">
        <f>Rangs!J44</f>
        <v/>
      </c>
      <c r="J45" s="207" t="str">
        <f>Rangs!K44</f>
        <v/>
      </c>
      <c r="K45" s="207" t="str">
        <f>Rangs!L44</f>
        <v/>
      </c>
      <c r="L45" s="207" t="str">
        <f>Rangs!M44</f>
        <v/>
      </c>
      <c r="M45" s="207" t="str">
        <f>Rangs!N44</f>
        <v/>
      </c>
      <c r="N45" s="215" t="str">
        <f>Rangs!O44</f>
        <v/>
      </c>
      <c r="O45" s="203" t="s">
        <v>170</v>
      </c>
      <c r="P45" s="137">
        <f>ABS(P5-P13)</f>
        <v>0</v>
      </c>
      <c r="Q45" s="202" t="s">
        <v>95</v>
      </c>
      <c r="R45" s="137">
        <f t="shared" si="0"/>
        <v>0</v>
      </c>
      <c r="S45" s="140"/>
      <c r="T45" s="141"/>
      <c r="U45" s="153"/>
    </row>
    <row r="46" spans="1:21">
      <c r="A46" s="192" t="str">
        <f>Rangs!B45</f>
        <v/>
      </c>
      <c r="B46" s="192" t="str">
        <f>Rangs!C45</f>
        <v/>
      </c>
      <c r="C46" s="207" t="str">
        <f>Rangs!D45</f>
        <v/>
      </c>
      <c r="D46" s="207" t="str">
        <f>Rangs!E45</f>
        <v/>
      </c>
      <c r="E46" s="207" t="str">
        <f>Rangs!F45</f>
        <v/>
      </c>
      <c r="F46" s="207" t="str">
        <f>Rangs!G45</f>
        <v/>
      </c>
      <c r="G46" s="207" t="str">
        <f>Rangs!H45</f>
        <v/>
      </c>
      <c r="H46" s="207" t="str">
        <f>Rangs!I45</f>
        <v/>
      </c>
      <c r="I46" s="207" t="str">
        <f>Rangs!J45</f>
        <v/>
      </c>
      <c r="J46" s="207" t="str">
        <f>Rangs!K45</f>
        <v/>
      </c>
      <c r="K46" s="207" t="str">
        <f>Rangs!L45</f>
        <v/>
      </c>
      <c r="L46" s="207" t="str">
        <f>Rangs!M45</f>
        <v/>
      </c>
      <c r="M46" s="207" t="str">
        <f>Rangs!N45</f>
        <v/>
      </c>
      <c r="N46" s="215" t="str">
        <f>Rangs!O45</f>
        <v/>
      </c>
      <c r="O46" s="203" t="s">
        <v>175</v>
      </c>
      <c r="P46" s="137">
        <f>ABS(P5-P15)</f>
        <v>0</v>
      </c>
      <c r="Q46" s="202" t="s">
        <v>95</v>
      </c>
      <c r="R46" s="137">
        <f t="shared" si="0"/>
        <v>0</v>
      </c>
      <c r="S46" s="140"/>
      <c r="T46" s="141"/>
      <c r="U46" s="153"/>
    </row>
    <row r="47" spans="1:21">
      <c r="A47" s="192" t="str">
        <f>Rangs!B46</f>
        <v/>
      </c>
      <c r="B47" s="192" t="str">
        <f>Rangs!C46</f>
        <v/>
      </c>
      <c r="C47" s="207" t="str">
        <f>Rangs!D46</f>
        <v/>
      </c>
      <c r="D47" s="207" t="str">
        <f>Rangs!E46</f>
        <v/>
      </c>
      <c r="E47" s="207" t="str">
        <f>Rangs!F46</f>
        <v/>
      </c>
      <c r="F47" s="207" t="str">
        <f>Rangs!G46</f>
        <v/>
      </c>
      <c r="G47" s="207" t="str">
        <f>Rangs!H46</f>
        <v/>
      </c>
      <c r="H47" s="207" t="str">
        <f>Rangs!I46</f>
        <v/>
      </c>
      <c r="I47" s="207" t="str">
        <f>Rangs!J46</f>
        <v/>
      </c>
      <c r="J47" s="207" t="str">
        <f>Rangs!K46</f>
        <v/>
      </c>
      <c r="K47" s="207" t="str">
        <f>Rangs!L46</f>
        <v/>
      </c>
      <c r="L47" s="207" t="str">
        <f>Rangs!M46</f>
        <v/>
      </c>
      <c r="M47" s="207" t="str">
        <f>Rangs!N46</f>
        <v/>
      </c>
      <c r="N47" s="215" t="str">
        <f>Rangs!O46</f>
        <v/>
      </c>
      <c r="O47" s="203" t="s">
        <v>181</v>
      </c>
      <c r="P47" s="137">
        <f>ABS(P5-P17)</f>
        <v>0</v>
      </c>
      <c r="Q47" s="202" t="s">
        <v>95</v>
      </c>
      <c r="R47" s="137">
        <f t="shared" si="0"/>
        <v>0</v>
      </c>
      <c r="S47" s="140"/>
      <c r="T47" s="141"/>
      <c r="U47" s="153"/>
    </row>
    <row r="48" spans="1:21">
      <c r="A48" s="192" t="str">
        <f>Rangs!B47</f>
        <v/>
      </c>
      <c r="B48" s="192" t="str">
        <f>Rangs!C47</f>
        <v/>
      </c>
      <c r="C48" s="207" t="str">
        <f>Rangs!D47</f>
        <v/>
      </c>
      <c r="D48" s="207" t="str">
        <f>Rangs!E47</f>
        <v/>
      </c>
      <c r="E48" s="207" t="str">
        <f>Rangs!F47</f>
        <v/>
      </c>
      <c r="F48" s="207" t="str">
        <f>Rangs!G47</f>
        <v/>
      </c>
      <c r="G48" s="207" t="str">
        <f>Rangs!H47</f>
        <v/>
      </c>
      <c r="H48" s="207" t="str">
        <f>Rangs!I47</f>
        <v/>
      </c>
      <c r="I48" s="207" t="str">
        <f>Rangs!J47</f>
        <v/>
      </c>
      <c r="J48" s="207" t="str">
        <f>Rangs!K47</f>
        <v/>
      </c>
      <c r="K48" s="207" t="str">
        <f>Rangs!L47</f>
        <v/>
      </c>
      <c r="L48" s="207" t="str">
        <f>Rangs!M47</f>
        <v/>
      </c>
      <c r="M48" s="207" t="str">
        <f>Rangs!N47</f>
        <v/>
      </c>
      <c r="N48" s="215" t="str">
        <f>Rangs!O47</f>
        <v/>
      </c>
      <c r="O48" s="203" t="s">
        <v>188</v>
      </c>
      <c r="P48" s="137">
        <f>ABS(P5-P19)</f>
        <v>0</v>
      </c>
      <c r="Q48" s="202" t="s">
        <v>95</v>
      </c>
      <c r="R48" s="137">
        <f t="shared" si="0"/>
        <v>0</v>
      </c>
      <c r="S48" s="140"/>
      <c r="T48" s="141"/>
      <c r="U48" s="153"/>
    </row>
    <row r="49" spans="1:21">
      <c r="A49" s="192" t="str">
        <f>Rangs!B48</f>
        <v/>
      </c>
      <c r="B49" s="192" t="str">
        <f>Rangs!C48</f>
        <v/>
      </c>
      <c r="C49" s="207" t="str">
        <f>Rangs!D48</f>
        <v/>
      </c>
      <c r="D49" s="207" t="str">
        <f>Rangs!E48</f>
        <v/>
      </c>
      <c r="E49" s="207" t="str">
        <f>Rangs!F48</f>
        <v/>
      </c>
      <c r="F49" s="207" t="str">
        <f>Rangs!G48</f>
        <v/>
      </c>
      <c r="G49" s="207" t="str">
        <f>Rangs!H48</f>
        <v/>
      </c>
      <c r="H49" s="207" t="str">
        <f>Rangs!I48</f>
        <v/>
      </c>
      <c r="I49" s="207" t="str">
        <f>Rangs!J48</f>
        <v/>
      </c>
      <c r="J49" s="207" t="str">
        <f>Rangs!K48</f>
        <v/>
      </c>
      <c r="K49" s="207" t="str">
        <f>Rangs!L48</f>
        <v/>
      </c>
      <c r="L49" s="207" t="str">
        <f>Rangs!M48</f>
        <v/>
      </c>
      <c r="M49" s="207" t="str">
        <f>Rangs!N48</f>
        <v/>
      </c>
      <c r="N49" s="215" t="str">
        <f>Rangs!O48</f>
        <v/>
      </c>
      <c r="O49" s="203" t="s">
        <v>196</v>
      </c>
      <c r="P49" s="137">
        <f>ABS(P5-P21)</f>
        <v>0</v>
      </c>
      <c r="Q49" s="202" t="s">
        <v>95</v>
      </c>
      <c r="R49" s="137">
        <f t="shared" si="0"/>
        <v>0</v>
      </c>
      <c r="S49" s="140"/>
      <c r="T49" s="141"/>
      <c r="U49" s="153"/>
    </row>
    <row r="50" spans="1:21">
      <c r="A50" s="192" t="str">
        <f>Rangs!B49</f>
        <v/>
      </c>
      <c r="B50" s="192" t="str">
        <f>Rangs!C49</f>
        <v/>
      </c>
      <c r="C50" s="207" t="str">
        <f>Rangs!D49</f>
        <v/>
      </c>
      <c r="D50" s="207" t="str">
        <f>Rangs!E49</f>
        <v/>
      </c>
      <c r="E50" s="207" t="str">
        <f>Rangs!F49</f>
        <v/>
      </c>
      <c r="F50" s="207" t="str">
        <f>Rangs!G49</f>
        <v/>
      </c>
      <c r="G50" s="207" t="str">
        <f>Rangs!H49</f>
        <v/>
      </c>
      <c r="H50" s="207" t="str">
        <f>Rangs!I49</f>
        <v/>
      </c>
      <c r="I50" s="207" t="str">
        <f>Rangs!J49</f>
        <v/>
      </c>
      <c r="J50" s="207" t="str">
        <f>Rangs!K49</f>
        <v/>
      </c>
      <c r="K50" s="207" t="str">
        <f>Rangs!L49</f>
        <v/>
      </c>
      <c r="L50" s="207" t="str">
        <f>Rangs!M49</f>
        <v/>
      </c>
      <c r="M50" s="207" t="str">
        <f>Rangs!N49</f>
        <v/>
      </c>
      <c r="N50" s="215" t="str">
        <f>Rangs!O49</f>
        <v/>
      </c>
      <c r="O50" s="203" t="s">
        <v>205</v>
      </c>
      <c r="P50" s="137">
        <f>ABS(P5-P23)</f>
        <v>0</v>
      </c>
      <c r="Q50" s="202" t="s">
        <v>95</v>
      </c>
      <c r="R50" s="137">
        <f t="shared" si="0"/>
        <v>0</v>
      </c>
      <c r="S50" s="140"/>
      <c r="T50" s="141"/>
      <c r="U50" s="153"/>
    </row>
    <row r="51" spans="1:21">
      <c r="A51" s="192" t="str">
        <f>Rangs!B50</f>
        <v/>
      </c>
      <c r="B51" s="192" t="str">
        <f>Rangs!C50</f>
        <v/>
      </c>
      <c r="C51" s="207" t="str">
        <f>Rangs!D50</f>
        <v/>
      </c>
      <c r="D51" s="207" t="str">
        <f>Rangs!E50</f>
        <v/>
      </c>
      <c r="E51" s="207" t="str">
        <f>Rangs!F50</f>
        <v/>
      </c>
      <c r="F51" s="207" t="str">
        <f>Rangs!G50</f>
        <v/>
      </c>
      <c r="G51" s="207" t="str">
        <f>Rangs!H50</f>
        <v/>
      </c>
      <c r="H51" s="207" t="str">
        <f>Rangs!I50</f>
        <v/>
      </c>
      <c r="I51" s="207" t="str">
        <f>Rangs!J50</f>
        <v/>
      </c>
      <c r="J51" s="207" t="str">
        <f>Rangs!K50</f>
        <v/>
      </c>
      <c r="K51" s="207" t="str">
        <f>Rangs!L50</f>
        <v/>
      </c>
      <c r="L51" s="207" t="str">
        <f>Rangs!M50</f>
        <v/>
      </c>
      <c r="M51" s="207" t="str">
        <f>Rangs!N50</f>
        <v/>
      </c>
      <c r="N51" s="215" t="str">
        <f>Rangs!O50</f>
        <v/>
      </c>
      <c r="O51" s="203" t="s">
        <v>215</v>
      </c>
      <c r="P51" s="137">
        <f>ABS(P5-P25)</f>
        <v>0</v>
      </c>
      <c r="Q51" s="202" t="s">
        <v>95</v>
      </c>
      <c r="R51" s="137">
        <f t="shared" si="0"/>
        <v>0</v>
      </c>
      <c r="S51" s="140"/>
      <c r="T51" s="141"/>
      <c r="U51" s="153"/>
    </row>
    <row r="52" spans="1:21">
      <c r="A52" s="192" t="str">
        <f>Rangs!B51</f>
        <v/>
      </c>
      <c r="B52" s="192" t="str">
        <f>Rangs!C51</f>
        <v/>
      </c>
      <c r="C52" s="207" t="str">
        <f>Rangs!D51</f>
        <v/>
      </c>
      <c r="D52" s="207" t="str">
        <f>Rangs!E51</f>
        <v/>
      </c>
      <c r="E52" s="207" t="str">
        <f>Rangs!F51</f>
        <v/>
      </c>
      <c r="F52" s="207" t="str">
        <f>Rangs!G51</f>
        <v/>
      </c>
      <c r="G52" s="207" t="str">
        <f>Rangs!H51</f>
        <v/>
      </c>
      <c r="H52" s="207" t="str">
        <f>Rangs!I51</f>
        <v/>
      </c>
      <c r="I52" s="207" t="str">
        <f>Rangs!J51</f>
        <v/>
      </c>
      <c r="J52" s="207" t="str">
        <f>Rangs!K51</f>
        <v/>
      </c>
      <c r="K52" s="207" t="str">
        <f>Rangs!L51</f>
        <v/>
      </c>
      <c r="L52" s="207" t="str">
        <f>Rangs!M51</f>
        <v/>
      </c>
      <c r="M52" s="207" t="str">
        <f>Rangs!N51</f>
        <v/>
      </c>
      <c r="N52" s="215" t="str">
        <f>Rangs!O51</f>
        <v/>
      </c>
      <c r="O52" s="203" t="s">
        <v>226</v>
      </c>
      <c r="P52" s="137">
        <f>ABS(P5-P27)</f>
        <v>0</v>
      </c>
      <c r="Q52" s="202" t="s">
        <v>95</v>
      </c>
      <c r="R52" s="137">
        <f t="shared" si="0"/>
        <v>0</v>
      </c>
      <c r="S52" s="140"/>
      <c r="T52" s="141"/>
      <c r="U52" s="153"/>
    </row>
    <row r="53" spans="1:21">
      <c r="A53" s="192" t="str">
        <f>Rangs!B52</f>
        <v/>
      </c>
      <c r="B53" s="192" t="str">
        <f>Rangs!C52</f>
        <v/>
      </c>
      <c r="C53" s="207" t="str">
        <f>Rangs!D52</f>
        <v/>
      </c>
      <c r="D53" s="207" t="str">
        <f>Rangs!E52</f>
        <v/>
      </c>
      <c r="E53" s="207" t="str">
        <f>Rangs!F52</f>
        <v/>
      </c>
      <c r="F53" s="207" t="str">
        <f>Rangs!G52</f>
        <v/>
      </c>
      <c r="G53" s="207" t="str">
        <f>Rangs!H52</f>
        <v/>
      </c>
      <c r="H53" s="207" t="str">
        <f>Rangs!I52</f>
        <v/>
      </c>
      <c r="I53" s="207" t="str">
        <f>Rangs!J52</f>
        <v/>
      </c>
      <c r="J53" s="207" t="str">
        <f>Rangs!K52</f>
        <v/>
      </c>
      <c r="K53" s="207" t="str">
        <f>Rangs!L52</f>
        <v/>
      </c>
      <c r="L53" s="207" t="str">
        <f>Rangs!M52</f>
        <v/>
      </c>
      <c r="M53" s="207" t="str">
        <f>Rangs!N52</f>
        <v/>
      </c>
      <c r="N53" s="215" t="str">
        <f>Rangs!O52</f>
        <v/>
      </c>
      <c r="O53" s="203" t="s">
        <v>238</v>
      </c>
      <c r="P53" s="137">
        <f>ABS(P5-P29)</f>
        <v>0</v>
      </c>
      <c r="Q53" s="202" t="s">
        <v>95</v>
      </c>
      <c r="R53" s="137">
        <f t="shared" si="0"/>
        <v>0</v>
      </c>
      <c r="S53" s="140"/>
      <c r="T53" s="141"/>
      <c r="U53" s="153"/>
    </row>
    <row r="54" spans="1:21">
      <c r="A54" s="192" t="str">
        <f>Rangs!B53</f>
        <v/>
      </c>
      <c r="B54" s="192" t="str">
        <f>Rangs!C53</f>
        <v/>
      </c>
      <c r="C54" s="207" t="str">
        <f>Rangs!D53</f>
        <v/>
      </c>
      <c r="D54" s="207" t="str">
        <f>Rangs!E53</f>
        <v/>
      </c>
      <c r="E54" s="207" t="str">
        <f>Rangs!F53</f>
        <v/>
      </c>
      <c r="F54" s="207" t="str">
        <f>Rangs!G53</f>
        <v/>
      </c>
      <c r="G54" s="207" t="str">
        <f>Rangs!H53</f>
        <v/>
      </c>
      <c r="H54" s="207" t="str">
        <f>Rangs!I53</f>
        <v/>
      </c>
      <c r="I54" s="207" t="str">
        <f>Rangs!J53</f>
        <v/>
      </c>
      <c r="J54" s="207" t="str">
        <f>Rangs!K53</f>
        <v/>
      </c>
      <c r="K54" s="207" t="str">
        <f>Rangs!L53</f>
        <v/>
      </c>
      <c r="L54" s="207" t="str">
        <f>Rangs!M53</f>
        <v/>
      </c>
      <c r="M54" s="207" t="str">
        <f>Rangs!N53</f>
        <v/>
      </c>
      <c r="N54" s="215" t="str">
        <f>Rangs!O53</f>
        <v/>
      </c>
      <c r="O54" s="203" t="s">
        <v>251</v>
      </c>
      <c r="P54" s="137">
        <f>ABS(P5-P31)</f>
        <v>0</v>
      </c>
      <c r="Q54" s="202" t="s">
        <v>95</v>
      </c>
      <c r="R54" s="137">
        <f t="shared" si="0"/>
        <v>0</v>
      </c>
      <c r="S54" s="140"/>
      <c r="T54" s="141"/>
      <c r="U54" s="153"/>
    </row>
    <row r="55" spans="1:21">
      <c r="A55" s="192" t="str">
        <f>Rangs!B54</f>
        <v/>
      </c>
      <c r="B55" s="192" t="str">
        <f>Rangs!C54</f>
        <v/>
      </c>
      <c r="C55" s="207" t="str">
        <f>Rangs!D54</f>
        <v/>
      </c>
      <c r="D55" s="207" t="str">
        <f>Rangs!E54</f>
        <v/>
      </c>
      <c r="E55" s="207" t="str">
        <f>Rangs!F54</f>
        <v/>
      </c>
      <c r="F55" s="207" t="str">
        <f>Rangs!G54</f>
        <v/>
      </c>
      <c r="G55" s="207" t="str">
        <f>Rangs!H54</f>
        <v/>
      </c>
      <c r="H55" s="207" t="str">
        <f>Rangs!I54</f>
        <v/>
      </c>
      <c r="I55" s="207" t="str">
        <f>Rangs!J54</f>
        <v/>
      </c>
      <c r="J55" s="207" t="str">
        <f>Rangs!K54</f>
        <v/>
      </c>
      <c r="K55" s="207" t="str">
        <f>Rangs!L54</f>
        <v/>
      </c>
      <c r="L55" s="207" t="str">
        <f>Rangs!M54</f>
        <v/>
      </c>
      <c r="M55" s="207" t="str">
        <f>Rangs!N54</f>
        <v/>
      </c>
      <c r="N55" s="215" t="str">
        <f>Rangs!O54</f>
        <v/>
      </c>
      <c r="O55" s="203" t="s">
        <v>163</v>
      </c>
      <c r="P55" s="137">
        <f>ABS(P7-P9)</f>
        <v>0</v>
      </c>
      <c r="Q55" s="202" t="s">
        <v>95</v>
      </c>
      <c r="R55" s="137">
        <f t="shared" si="0"/>
        <v>0</v>
      </c>
      <c r="S55" s="177"/>
      <c r="T55" s="141"/>
      <c r="U55" s="153"/>
    </row>
    <row r="56" spans="1:21">
      <c r="A56" s="192" t="str">
        <f>Rangs!B55</f>
        <v/>
      </c>
      <c r="B56" s="192" t="str">
        <f>Rangs!C55</f>
        <v/>
      </c>
      <c r="C56" s="207" t="str">
        <f>Rangs!D55</f>
        <v/>
      </c>
      <c r="D56" s="207" t="str">
        <f>Rangs!E55</f>
        <v/>
      </c>
      <c r="E56" s="207" t="str">
        <f>Rangs!F55</f>
        <v/>
      </c>
      <c r="F56" s="207" t="str">
        <f>Rangs!G55</f>
        <v/>
      </c>
      <c r="G56" s="207" t="str">
        <f>Rangs!H55</f>
        <v/>
      </c>
      <c r="H56" s="207" t="str">
        <f>Rangs!I55</f>
        <v/>
      </c>
      <c r="I56" s="207" t="str">
        <f>Rangs!J55</f>
        <v/>
      </c>
      <c r="J56" s="207" t="str">
        <f>Rangs!K55</f>
        <v/>
      </c>
      <c r="K56" s="207" t="str">
        <f>Rangs!L55</f>
        <v/>
      </c>
      <c r="L56" s="207" t="str">
        <f>Rangs!M55</f>
        <v/>
      </c>
      <c r="M56" s="207" t="str">
        <f>Rangs!N55</f>
        <v/>
      </c>
      <c r="N56" s="215" t="str">
        <f>Rangs!O55</f>
        <v/>
      </c>
      <c r="O56" s="203" t="s">
        <v>167</v>
      </c>
      <c r="P56" s="137">
        <f>ABS(P7-P11)</f>
        <v>0</v>
      </c>
      <c r="Q56" s="202" t="s">
        <v>95</v>
      </c>
      <c r="R56" s="137">
        <f t="shared" si="0"/>
        <v>0</v>
      </c>
      <c r="S56" s="177"/>
      <c r="T56" s="141"/>
      <c r="U56" s="153"/>
    </row>
    <row r="57" spans="1:21">
      <c r="A57" s="192" t="str">
        <f>Rangs!B56</f>
        <v/>
      </c>
      <c r="B57" s="192" t="str">
        <f>Rangs!C56</f>
        <v/>
      </c>
      <c r="C57" s="207" t="str">
        <f>Rangs!D56</f>
        <v/>
      </c>
      <c r="D57" s="207" t="str">
        <f>Rangs!E56</f>
        <v/>
      </c>
      <c r="E57" s="207" t="str">
        <f>Rangs!F56</f>
        <v/>
      </c>
      <c r="F57" s="207" t="str">
        <f>Rangs!G56</f>
        <v/>
      </c>
      <c r="G57" s="207" t="str">
        <f>Rangs!H56</f>
        <v/>
      </c>
      <c r="H57" s="207" t="str">
        <f>Rangs!I56</f>
        <v/>
      </c>
      <c r="I57" s="207" t="str">
        <f>Rangs!J56</f>
        <v/>
      </c>
      <c r="J57" s="207" t="str">
        <f>Rangs!K56</f>
        <v/>
      </c>
      <c r="K57" s="207" t="str">
        <f>Rangs!L56</f>
        <v/>
      </c>
      <c r="L57" s="207" t="str">
        <f>Rangs!M56</f>
        <v/>
      </c>
      <c r="M57" s="207" t="str">
        <f>Rangs!N56</f>
        <v/>
      </c>
      <c r="N57" s="215" t="str">
        <f>Rangs!O56</f>
        <v/>
      </c>
      <c r="O57" s="203" t="s">
        <v>171</v>
      </c>
      <c r="P57" s="137">
        <f>ABS(P7-P13)</f>
        <v>0</v>
      </c>
      <c r="Q57" s="202" t="s">
        <v>95</v>
      </c>
      <c r="R57" s="137">
        <f t="shared" si="0"/>
        <v>0</v>
      </c>
      <c r="S57" s="177"/>
      <c r="T57" s="141"/>
      <c r="U57" s="153"/>
    </row>
    <row r="58" spans="1:21">
      <c r="A58" s="192" t="str">
        <f>Rangs!B57</f>
        <v/>
      </c>
      <c r="B58" s="192" t="str">
        <f>Rangs!C57</f>
        <v/>
      </c>
      <c r="C58" s="207" t="str">
        <f>Rangs!D57</f>
        <v/>
      </c>
      <c r="D58" s="207" t="str">
        <f>Rangs!E57</f>
        <v/>
      </c>
      <c r="E58" s="207" t="str">
        <f>Rangs!F57</f>
        <v/>
      </c>
      <c r="F58" s="207" t="str">
        <f>Rangs!G57</f>
        <v/>
      </c>
      <c r="G58" s="207" t="str">
        <f>Rangs!H57</f>
        <v/>
      </c>
      <c r="H58" s="207" t="str">
        <f>Rangs!I57</f>
        <v/>
      </c>
      <c r="I58" s="207" t="str">
        <f>Rangs!J57</f>
        <v/>
      </c>
      <c r="J58" s="207" t="str">
        <f>Rangs!K57</f>
        <v/>
      </c>
      <c r="K58" s="207" t="str">
        <f>Rangs!L57</f>
        <v/>
      </c>
      <c r="L58" s="207" t="str">
        <f>Rangs!M57</f>
        <v/>
      </c>
      <c r="M58" s="207" t="str">
        <f>Rangs!N57</f>
        <v/>
      </c>
      <c r="N58" s="215" t="str">
        <f>Rangs!O57</f>
        <v/>
      </c>
      <c r="O58" s="203" t="s">
        <v>176</v>
      </c>
      <c r="P58" s="137">
        <f>ABS(P7-P15)</f>
        <v>0</v>
      </c>
      <c r="Q58" s="202" t="s">
        <v>95</v>
      </c>
      <c r="R58" s="137">
        <f t="shared" si="0"/>
        <v>0</v>
      </c>
      <c r="S58" s="177"/>
      <c r="T58" s="141"/>
      <c r="U58" s="153"/>
    </row>
    <row r="59" spans="1:21">
      <c r="A59" s="192" t="str">
        <f>Rangs!B58</f>
        <v/>
      </c>
      <c r="B59" s="192" t="str">
        <f>Rangs!C58</f>
        <v/>
      </c>
      <c r="C59" s="207" t="str">
        <f>Rangs!D58</f>
        <v/>
      </c>
      <c r="D59" s="207" t="str">
        <f>Rangs!E58</f>
        <v/>
      </c>
      <c r="E59" s="207" t="str">
        <f>Rangs!F58</f>
        <v/>
      </c>
      <c r="F59" s="207" t="str">
        <f>Rangs!G58</f>
        <v/>
      </c>
      <c r="G59" s="207" t="str">
        <f>Rangs!H58</f>
        <v/>
      </c>
      <c r="H59" s="207" t="str">
        <f>Rangs!I58</f>
        <v/>
      </c>
      <c r="I59" s="207" t="str">
        <f>Rangs!J58</f>
        <v/>
      </c>
      <c r="J59" s="207" t="str">
        <f>Rangs!K58</f>
        <v/>
      </c>
      <c r="K59" s="207" t="str">
        <f>Rangs!L58</f>
        <v/>
      </c>
      <c r="L59" s="207" t="str">
        <f>Rangs!M58</f>
        <v/>
      </c>
      <c r="M59" s="207" t="str">
        <f>Rangs!N58</f>
        <v/>
      </c>
      <c r="N59" s="215" t="str">
        <f>Rangs!O58</f>
        <v/>
      </c>
      <c r="O59" s="203" t="s">
        <v>182</v>
      </c>
      <c r="P59" s="137">
        <f>ABS(P7-P17)</f>
        <v>0</v>
      </c>
      <c r="Q59" s="202" t="s">
        <v>95</v>
      </c>
      <c r="R59" s="137">
        <f t="shared" si="0"/>
        <v>0</v>
      </c>
      <c r="S59" s="177"/>
      <c r="T59" s="141"/>
      <c r="U59" s="153"/>
    </row>
    <row r="60" spans="1:21">
      <c r="A60" s="192" t="str">
        <f>Rangs!B59</f>
        <v/>
      </c>
      <c r="B60" s="192" t="str">
        <f>Rangs!C59</f>
        <v/>
      </c>
      <c r="C60" s="207" t="str">
        <f>Rangs!D59</f>
        <v/>
      </c>
      <c r="D60" s="207" t="str">
        <f>Rangs!E59</f>
        <v/>
      </c>
      <c r="E60" s="207" t="str">
        <f>Rangs!F59</f>
        <v/>
      </c>
      <c r="F60" s="207" t="str">
        <f>Rangs!G59</f>
        <v/>
      </c>
      <c r="G60" s="207" t="str">
        <f>Rangs!H59</f>
        <v/>
      </c>
      <c r="H60" s="207" t="str">
        <f>Rangs!I59</f>
        <v/>
      </c>
      <c r="I60" s="207" t="str">
        <f>Rangs!J59</f>
        <v/>
      </c>
      <c r="J60" s="207" t="str">
        <f>Rangs!K59</f>
        <v/>
      </c>
      <c r="K60" s="207" t="str">
        <f>Rangs!L59</f>
        <v/>
      </c>
      <c r="L60" s="207" t="str">
        <f>Rangs!M59</f>
        <v/>
      </c>
      <c r="M60" s="207" t="str">
        <f>Rangs!N59</f>
        <v/>
      </c>
      <c r="N60" s="215" t="str">
        <f>Rangs!O59</f>
        <v/>
      </c>
      <c r="O60" s="203" t="s">
        <v>189</v>
      </c>
      <c r="P60" s="137">
        <f>ABS(P7-P19)</f>
        <v>0</v>
      </c>
      <c r="Q60" s="202" t="s">
        <v>95</v>
      </c>
      <c r="R60" s="137">
        <f t="shared" si="0"/>
        <v>0</v>
      </c>
      <c r="S60" s="177"/>
      <c r="T60" s="141"/>
      <c r="U60" s="153"/>
    </row>
    <row r="61" spans="1:21">
      <c r="A61" s="192" t="str">
        <f>Rangs!B60</f>
        <v/>
      </c>
      <c r="B61" s="192" t="str">
        <f>Rangs!C60</f>
        <v/>
      </c>
      <c r="C61" s="207" t="str">
        <f>Rangs!D60</f>
        <v/>
      </c>
      <c r="D61" s="207" t="str">
        <f>Rangs!E60</f>
        <v/>
      </c>
      <c r="E61" s="207" t="str">
        <f>Rangs!F60</f>
        <v/>
      </c>
      <c r="F61" s="207" t="str">
        <f>Rangs!G60</f>
        <v/>
      </c>
      <c r="G61" s="207" t="str">
        <f>Rangs!H60</f>
        <v/>
      </c>
      <c r="H61" s="207" t="str">
        <f>Rangs!I60</f>
        <v/>
      </c>
      <c r="I61" s="207" t="str">
        <f>Rangs!J60</f>
        <v/>
      </c>
      <c r="J61" s="207" t="str">
        <f>Rangs!K60</f>
        <v/>
      </c>
      <c r="K61" s="207" t="str">
        <f>Rangs!L60</f>
        <v/>
      </c>
      <c r="L61" s="207" t="str">
        <f>Rangs!M60</f>
        <v/>
      </c>
      <c r="M61" s="207" t="str">
        <f>Rangs!N60</f>
        <v/>
      </c>
      <c r="N61" s="215" t="str">
        <f>Rangs!O60</f>
        <v/>
      </c>
      <c r="O61" s="203" t="s">
        <v>197</v>
      </c>
      <c r="P61" s="137">
        <f>ABS(P7-P21)</f>
        <v>0</v>
      </c>
      <c r="Q61" s="202" t="s">
        <v>95</v>
      </c>
      <c r="R61" s="137">
        <f t="shared" si="0"/>
        <v>0</v>
      </c>
      <c r="S61" s="177"/>
      <c r="T61" s="141"/>
      <c r="U61" s="153"/>
    </row>
    <row r="62" spans="1:21">
      <c r="A62" s="192" t="str">
        <f>Rangs!B61</f>
        <v/>
      </c>
      <c r="B62" s="192" t="str">
        <f>Rangs!C61</f>
        <v/>
      </c>
      <c r="C62" s="207" t="str">
        <f>Rangs!D61</f>
        <v/>
      </c>
      <c r="D62" s="207" t="str">
        <f>Rangs!E61</f>
        <v/>
      </c>
      <c r="E62" s="207" t="str">
        <f>Rangs!F61</f>
        <v/>
      </c>
      <c r="F62" s="207" t="str">
        <f>Rangs!G61</f>
        <v/>
      </c>
      <c r="G62" s="207" t="str">
        <f>Rangs!H61</f>
        <v/>
      </c>
      <c r="H62" s="207" t="str">
        <f>Rangs!I61</f>
        <v/>
      </c>
      <c r="I62" s="207" t="str">
        <f>Rangs!J61</f>
        <v/>
      </c>
      <c r="J62" s="207" t="str">
        <f>Rangs!K61</f>
        <v/>
      </c>
      <c r="K62" s="207" t="str">
        <f>Rangs!L61</f>
        <v/>
      </c>
      <c r="L62" s="207" t="str">
        <f>Rangs!M61</f>
        <v/>
      </c>
      <c r="M62" s="207" t="str">
        <f>Rangs!N61</f>
        <v/>
      </c>
      <c r="N62" s="215" t="str">
        <f>Rangs!O61</f>
        <v/>
      </c>
      <c r="O62" s="203" t="s">
        <v>206</v>
      </c>
      <c r="P62" s="137">
        <f>ABS(P7-P23)</f>
        <v>0</v>
      </c>
      <c r="Q62" s="202" t="s">
        <v>95</v>
      </c>
      <c r="R62" s="137">
        <f t="shared" si="0"/>
        <v>0</v>
      </c>
      <c r="S62" s="177"/>
      <c r="T62" s="141"/>
      <c r="U62" s="153"/>
    </row>
    <row r="63" spans="1:21">
      <c r="A63" s="192" t="str">
        <f>Rangs!B62</f>
        <v/>
      </c>
      <c r="B63" s="192" t="str">
        <f>Rangs!C62</f>
        <v/>
      </c>
      <c r="C63" s="207" t="str">
        <f>Rangs!D62</f>
        <v/>
      </c>
      <c r="D63" s="207" t="str">
        <f>Rangs!E62</f>
        <v/>
      </c>
      <c r="E63" s="207" t="str">
        <f>Rangs!F62</f>
        <v/>
      </c>
      <c r="F63" s="207" t="str">
        <f>Rangs!G62</f>
        <v/>
      </c>
      <c r="G63" s="207" t="str">
        <f>Rangs!H62</f>
        <v/>
      </c>
      <c r="H63" s="207" t="str">
        <f>Rangs!I62</f>
        <v/>
      </c>
      <c r="I63" s="207" t="str">
        <f>Rangs!J62</f>
        <v/>
      </c>
      <c r="J63" s="207" t="str">
        <f>Rangs!K62</f>
        <v/>
      </c>
      <c r="K63" s="207" t="str">
        <f>Rangs!L62</f>
        <v/>
      </c>
      <c r="L63" s="207" t="str">
        <f>Rangs!M62</f>
        <v/>
      </c>
      <c r="M63" s="207" t="str">
        <f>Rangs!N62</f>
        <v/>
      </c>
      <c r="N63" s="215" t="str">
        <f>Rangs!O62</f>
        <v/>
      </c>
      <c r="O63" s="203" t="s">
        <v>216</v>
      </c>
      <c r="P63" s="137">
        <f>ABS(P7-P25)</f>
        <v>0</v>
      </c>
      <c r="Q63" s="202" t="s">
        <v>95</v>
      </c>
      <c r="R63" s="137">
        <f t="shared" si="0"/>
        <v>0</v>
      </c>
      <c r="S63" s="177"/>
      <c r="T63" s="141"/>
      <c r="U63" s="153"/>
    </row>
    <row r="64" spans="1:21">
      <c r="A64" s="192" t="str">
        <f>Rangs!B63</f>
        <v/>
      </c>
      <c r="B64" s="192" t="str">
        <f>Rangs!C63</f>
        <v/>
      </c>
      <c r="C64" s="207" t="str">
        <f>Rangs!D63</f>
        <v/>
      </c>
      <c r="D64" s="207" t="str">
        <f>Rangs!E63</f>
        <v/>
      </c>
      <c r="E64" s="207" t="str">
        <f>Rangs!F63</f>
        <v/>
      </c>
      <c r="F64" s="207" t="str">
        <f>Rangs!G63</f>
        <v/>
      </c>
      <c r="G64" s="207" t="str">
        <f>Rangs!H63</f>
        <v/>
      </c>
      <c r="H64" s="207" t="str">
        <f>Rangs!I63</f>
        <v/>
      </c>
      <c r="I64" s="207" t="str">
        <f>Rangs!J63</f>
        <v/>
      </c>
      <c r="J64" s="207" t="str">
        <f>Rangs!K63</f>
        <v/>
      </c>
      <c r="K64" s="207" t="str">
        <f>Rangs!L63</f>
        <v/>
      </c>
      <c r="L64" s="207" t="str">
        <f>Rangs!M63</f>
        <v/>
      </c>
      <c r="M64" s="207" t="str">
        <f>Rangs!N63</f>
        <v/>
      </c>
      <c r="N64" s="215" t="str">
        <f>Rangs!O63</f>
        <v/>
      </c>
      <c r="O64" s="203" t="s">
        <v>227</v>
      </c>
      <c r="P64" s="137">
        <f>ABS(P7-P27)</f>
        <v>0</v>
      </c>
      <c r="Q64" s="202" t="s">
        <v>95</v>
      </c>
      <c r="R64" s="137">
        <f t="shared" si="0"/>
        <v>0</v>
      </c>
      <c r="S64" s="177"/>
      <c r="T64" s="141"/>
      <c r="U64" s="153"/>
    </row>
    <row r="65" spans="1:21">
      <c r="A65" s="192" t="str">
        <f>Rangs!B64</f>
        <v/>
      </c>
      <c r="B65" s="192" t="str">
        <f>Rangs!C64</f>
        <v/>
      </c>
      <c r="C65" s="207" t="str">
        <f>Rangs!D64</f>
        <v/>
      </c>
      <c r="D65" s="207" t="str">
        <f>Rangs!E64</f>
        <v/>
      </c>
      <c r="E65" s="207" t="str">
        <f>Rangs!F64</f>
        <v/>
      </c>
      <c r="F65" s="207" t="str">
        <f>Rangs!G64</f>
        <v/>
      </c>
      <c r="G65" s="207" t="str">
        <f>Rangs!H64</f>
        <v/>
      </c>
      <c r="H65" s="207" t="str">
        <f>Rangs!I64</f>
        <v/>
      </c>
      <c r="I65" s="207" t="str">
        <f>Rangs!J64</f>
        <v/>
      </c>
      <c r="J65" s="207" t="str">
        <f>Rangs!K64</f>
        <v/>
      </c>
      <c r="K65" s="207" t="str">
        <f>Rangs!L64</f>
        <v/>
      </c>
      <c r="L65" s="207" t="str">
        <f>Rangs!M64</f>
        <v/>
      </c>
      <c r="M65" s="207" t="str">
        <f>Rangs!N64</f>
        <v/>
      </c>
      <c r="N65" s="215" t="str">
        <f>Rangs!O64</f>
        <v/>
      </c>
      <c r="O65" s="203" t="s">
        <v>239</v>
      </c>
      <c r="P65" s="137">
        <f>ABS(P7-P29)</f>
        <v>0</v>
      </c>
      <c r="Q65" s="202" t="s">
        <v>95</v>
      </c>
      <c r="R65" s="137">
        <f t="shared" si="0"/>
        <v>0</v>
      </c>
      <c r="S65" s="177"/>
      <c r="T65" s="141"/>
      <c r="U65" s="153"/>
    </row>
    <row r="66" spans="1:21">
      <c r="A66" s="192" t="str">
        <f>Rangs!B65</f>
        <v/>
      </c>
      <c r="B66" s="192" t="str">
        <f>Rangs!C65</f>
        <v/>
      </c>
      <c r="C66" s="207" t="str">
        <f>Rangs!D65</f>
        <v/>
      </c>
      <c r="D66" s="207" t="str">
        <f>Rangs!E65</f>
        <v/>
      </c>
      <c r="E66" s="207" t="str">
        <f>Rangs!F65</f>
        <v/>
      </c>
      <c r="F66" s="207" t="str">
        <f>Rangs!G65</f>
        <v/>
      </c>
      <c r="G66" s="207" t="str">
        <f>Rangs!H65</f>
        <v/>
      </c>
      <c r="H66" s="207" t="str">
        <f>Rangs!I65</f>
        <v/>
      </c>
      <c r="I66" s="207" t="str">
        <f>Rangs!J65</f>
        <v/>
      </c>
      <c r="J66" s="207" t="str">
        <f>Rangs!K65</f>
        <v/>
      </c>
      <c r="K66" s="207" t="str">
        <f>Rangs!L65</f>
        <v/>
      </c>
      <c r="L66" s="207" t="str">
        <f>Rangs!M65</f>
        <v/>
      </c>
      <c r="M66" s="207" t="str">
        <f>Rangs!N65</f>
        <v/>
      </c>
      <c r="N66" s="215" t="str">
        <f>Rangs!O65</f>
        <v/>
      </c>
      <c r="O66" s="203" t="s">
        <v>252</v>
      </c>
      <c r="P66" s="137">
        <f>ABS(P7-P31)</f>
        <v>0</v>
      </c>
      <c r="Q66" s="202" t="s">
        <v>95</v>
      </c>
      <c r="R66" s="137">
        <f t="shared" si="0"/>
        <v>0</v>
      </c>
      <c r="S66" s="177"/>
      <c r="T66" s="141"/>
      <c r="U66" s="153"/>
    </row>
    <row r="67" spans="1:21">
      <c r="A67" s="192" t="str">
        <f>Rangs!B66</f>
        <v/>
      </c>
      <c r="B67" s="192" t="str">
        <f>Rangs!C66</f>
        <v/>
      </c>
      <c r="C67" s="207" t="str">
        <f>Rangs!D66</f>
        <v/>
      </c>
      <c r="D67" s="207" t="str">
        <f>Rangs!E66</f>
        <v/>
      </c>
      <c r="E67" s="207" t="str">
        <f>Rangs!F66</f>
        <v/>
      </c>
      <c r="F67" s="207" t="str">
        <f>Rangs!G66</f>
        <v/>
      </c>
      <c r="G67" s="207" t="str">
        <f>Rangs!H66</f>
        <v/>
      </c>
      <c r="H67" s="207" t="str">
        <f>Rangs!I66</f>
        <v/>
      </c>
      <c r="I67" s="207" t="str">
        <f>Rangs!J66</f>
        <v/>
      </c>
      <c r="J67" s="207" t="str">
        <f>Rangs!K66</f>
        <v/>
      </c>
      <c r="K67" s="207" t="str">
        <f>Rangs!L66</f>
        <v/>
      </c>
      <c r="L67" s="207" t="str">
        <f>Rangs!M66</f>
        <v/>
      </c>
      <c r="M67" s="207" t="str">
        <f>Rangs!N66</f>
        <v/>
      </c>
      <c r="N67" s="215" t="str">
        <f>Rangs!O66</f>
        <v/>
      </c>
      <c r="O67" s="203" t="s">
        <v>168</v>
      </c>
      <c r="P67" s="137">
        <f>ABS(P9-P11)</f>
        <v>0</v>
      </c>
      <c r="Q67" s="202" t="s">
        <v>95</v>
      </c>
      <c r="R67" s="137">
        <f t="shared" si="0"/>
        <v>0</v>
      </c>
      <c r="S67" s="140"/>
      <c r="T67" s="141"/>
      <c r="U67" s="153"/>
    </row>
    <row r="68" spans="1:21">
      <c r="A68" s="192" t="str">
        <f>Rangs!B67</f>
        <v/>
      </c>
      <c r="B68" s="192" t="str">
        <f>Rangs!C67</f>
        <v/>
      </c>
      <c r="C68" s="207" t="str">
        <f>Rangs!D67</f>
        <v/>
      </c>
      <c r="D68" s="207" t="str">
        <f>Rangs!E67</f>
        <v/>
      </c>
      <c r="E68" s="207" t="str">
        <f>Rangs!F67</f>
        <v/>
      </c>
      <c r="F68" s="207" t="str">
        <f>Rangs!G67</f>
        <v/>
      </c>
      <c r="G68" s="207" t="str">
        <f>Rangs!H67</f>
        <v/>
      </c>
      <c r="H68" s="207" t="str">
        <f>Rangs!I67</f>
        <v/>
      </c>
      <c r="I68" s="207" t="str">
        <f>Rangs!J67</f>
        <v/>
      </c>
      <c r="J68" s="207" t="str">
        <f>Rangs!K67</f>
        <v/>
      </c>
      <c r="K68" s="207" t="str">
        <f>Rangs!L67</f>
        <v/>
      </c>
      <c r="L68" s="207" t="str">
        <f>Rangs!M67</f>
        <v/>
      </c>
      <c r="M68" s="207" t="str">
        <f>Rangs!N67</f>
        <v/>
      </c>
      <c r="N68" s="215" t="str">
        <f>Rangs!O67</f>
        <v/>
      </c>
      <c r="O68" s="203" t="s">
        <v>172</v>
      </c>
      <c r="P68" s="137">
        <f>ABS(P9-P13)</f>
        <v>0</v>
      </c>
      <c r="Q68" s="202" t="s">
        <v>95</v>
      </c>
      <c r="R68" s="137">
        <f t="shared" si="0"/>
        <v>0</v>
      </c>
      <c r="S68" s="140"/>
      <c r="T68" s="141"/>
      <c r="U68" s="153"/>
    </row>
    <row r="69" spans="1:21">
      <c r="A69" s="192" t="str">
        <f>Rangs!B68</f>
        <v/>
      </c>
      <c r="B69" s="192" t="str">
        <f>Rangs!C68</f>
        <v/>
      </c>
      <c r="C69" s="207" t="str">
        <f>Rangs!D68</f>
        <v/>
      </c>
      <c r="D69" s="207" t="str">
        <f>Rangs!E68</f>
        <v/>
      </c>
      <c r="E69" s="207" t="str">
        <f>Rangs!F68</f>
        <v/>
      </c>
      <c r="F69" s="207" t="str">
        <f>Rangs!G68</f>
        <v/>
      </c>
      <c r="G69" s="207" t="str">
        <f>Rangs!H68</f>
        <v/>
      </c>
      <c r="H69" s="207" t="str">
        <f>Rangs!I68</f>
        <v/>
      </c>
      <c r="I69" s="207" t="str">
        <f>Rangs!J68</f>
        <v/>
      </c>
      <c r="J69" s="207" t="str">
        <f>Rangs!K68</f>
        <v/>
      </c>
      <c r="K69" s="207" t="str">
        <f>Rangs!L68</f>
        <v/>
      </c>
      <c r="L69" s="207" t="str">
        <f>Rangs!M68</f>
        <v/>
      </c>
      <c r="M69" s="207" t="str">
        <f>Rangs!N68</f>
        <v/>
      </c>
      <c r="N69" s="215" t="str">
        <f>Rangs!O68</f>
        <v/>
      </c>
      <c r="O69" s="203" t="s">
        <v>177</v>
      </c>
      <c r="P69" s="137">
        <f>ABS(P9-P15)</f>
        <v>0</v>
      </c>
      <c r="Q69" s="202" t="s">
        <v>95</v>
      </c>
      <c r="R69" s="137">
        <f t="shared" si="0"/>
        <v>0</v>
      </c>
      <c r="S69" s="140"/>
      <c r="T69" s="141"/>
      <c r="U69" s="153"/>
    </row>
    <row r="70" spans="1:21">
      <c r="A70" s="192" t="str">
        <f>Rangs!B69</f>
        <v/>
      </c>
      <c r="B70" s="192" t="str">
        <f>Rangs!C69</f>
        <v/>
      </c>
      <c r="C70" s="207" t="str">
        <f>Rangs!D69</f>
        <v/>
      </c>
      <c r="D70" s="207" t="str">
        <f>Rangs!E69</f>
        <v/>
      </c>
      <c r="E70" s="207" t="str">
        <f>Rangs!F69</f>
        <v/>
      </c>
      <c r="F70" s="207" t="str">
        <f>Rangs!G69</f>
        <v/>
      </c>
      <c r="G70" s="207" t="str">
        <f>Rangs!H69</f>
        <v/>
      </c>
      <c r="H70" s="207" t="str">
        <f>Rangs!I69</f>
        <v/>
      </c>
      <c r="I70" s="207" t="str">
        <f>Rangs!J69</f>
        <v/>
      </c>
      <c r="J70" s="207" t="str">
        <f>Rangs!K69</f>
        <v/>
      </c>
      <c r="K70" s="207" t="str">
        <f>Rangs!L69</f>
        <v/>
      </c>
      <c r="L70" s="207" t="str">
        <f>Rangs!M69</f>
        <v/>
      </c>
      <c r="M70" s="207" t="str">
        <f>Rangs!N69</f>
        <v/>
      </c>
      <c r="N70" s="215" t="str">
        <f>Rangs!O69</f>
        <v/>
      </c>
      <c r="O70" s="203" t="s">
        <v>183</v>
      </c>
      <c r="P70" s="137">
        <f>ABS(P9-P17)</f>
        <v>0</v>
      </c>
      <c r="Q70" s="202" t="s">
        <v>95</v>
      </c>
      <c r="R70" s="137">
        <f t="shared" si="0"/>
        <v>0</v>
      </c>
      <c r="S70" s="140"/>
      <c r="T70" s="141"/>
      <c r="U70" s="153"/>
    </row>
    <row r="71" spans="1:21">
      <c r="A71" s="192" t="str">
        <f>Rangs!B70</f>
        <v/>
      </c>
      <c r="B71" s="192" t="str">
        <f>Rangs!C70</f>
        <v/>
      </c>
      <c r="C71" s="207" t="str">
        <f>Rangs!D70</f>
        <v/>
      </c>
      <c r="D71" s="207" t="str">
        <f>Rangs!E70</f>
        <v/>
      </c>
      <c r="E71" s="207" t="str">
        <f>Rangs!F70</f>
        <v/>
      </c>
      <c r="F71" s="207" t="str">
        <f>Rangs!G70</f>
        <v/>
      </c>
      <c r="G71" s="207" t="str">
        <f>Rangs!H70</f>
        <v/>
      </c>
      <c r="H71" s="207" t="str">
        <f>Rangs!I70</f>
        <v/>
      </c>
      <c r="I71" s="207" t="str">
        <f>Rangs!J70</f>
        <v/>
      </c>
      <c r="J71" s="207" t="str">
        <f>Rangs!K70</f>
        <v/>
      </c>
      <c r="K71" s="207" t="str">
        <f>Rangs!L70</f>
        <v/>
      </c>
      <c r="L71" s="207" t="str">
        <f>Rangs!M70</f>
        <v/>
      </c>
      <c r="M71" s="207" t="str">
        <f>Rangs!N70</f>
        <v/>
      </c>
      <c r="N71" s="215" t="str">
        <f>Rangs!O70</f>
        <v/>
      </c>
      <c r="O71" s="203" t="s">
        <v>190</v>
      </c>
      <c r="P71" s="137">
        <f>ABS(P9-P19)</f>
        <v>0</v>
      </c>
      <c r="Q71" s="202" t="s">
        <v>95</v>
      </c>
      <c r="R71" s="137">
        <f t="shared" si="0"/>
        <v>0</v>
      </c>
      <c r="S71" s="140"/>
      <c r="T71" s="141"/>
      <c r="U71" s="153"/>
    </row>
    <row r="72" spans="1:21">
      <c r="A72" s="192" t="str">
        <f>Rangs!B71</f>
        <v/>
      </c>
      <c r="B72" s="192" t="str">
        <f>Rangs!C71</f>
        <v/>
      </c>
      <c r="C72" s="207" t="str">
        <f>Rangs!D71</f>
        <v/>
      </c>
      <c r="D72" s="207" t="str">
        <f>Rangs!E71</f>
        <v/>
      </c>
      <c r="E72" s="207" t="str">
        <f>Rangs!F71</f>
        <v/>
      </c>
      <c r="F72" s="207" t="str">
        <f>Rangs!G71</f>
        <v/>
      </c>
      <c r="G72" s="207" t="str">
        <f>Rangs!H71</f>
        <v/>
      </c>
      <c r="H72" s="207" t="str">
        <f>Rangs!I71</f>
        <v/>
      </c>
      <c r="I72" s="207" t="str">
        <f>Rangs!J71</f>
        <v/>
      </c>
      <c r="J72" s="207" t="str">
        <f>Rangs!K71</f>
        <v/>
      </c>
      <c r="K72" s="207" t="str">
        <f>Rangs!L71</f>
        <v/>
      </c>
      <c r="L72" s="207" t="str">
        <f>Rangs!M71</f>
        <v/>
      </c>
      <c r="M72" s="207" t="str">
        <f>Rangs!N71</f>
        <v/>
      </c>
      <c r="N72" s="215" t="str">
        <f>Rangs!O71</f>
        <v/>
      </c>
      <c r="O72" s="203" t="s">
        <v>198</v>
      </c>
      <c r="P72" s="137">
        <f>ABS(P9-P21)</f>
        <v>0</v>
      </c>
      <c r="Q72" s="202" t="s">
        <v>95</v>
      </c>
      <c r="R72" s="137">
        <f t="shared" si="0"/>
        <v>0</v>
      </c>
      <c r="S72" s="140"/>
      <c r="T72" s="141"/>
      <c r="U72" s="153"/>
    </row>
    <row r="73" spans="1:21">
      <c r="A73" s="192" t="str">
        <f>Rangs!B72</f>
        <v/>
      </c>
      <c r="B73" s="192" t="str">
        <f>Rangs!C72</f>
        <v/>
      </c>
      <c r="C73" s="207" t="str">
        <f>Rangs!D72</f>
        <v/>
      </c>
      <c r="D73" s="207" t="str">
        <f>Rangs!E72</f>
        <v/>
      </c>
      <c r="E73" s="207" t="str">
        <f>Rangs!F72</f>
        <v/>
      </c>
      <c r="F73" s="207" t="str">
        <f>Rangs!G72</f>
        <v/>
      </c>
      <c r="G73" s="207" t="str">
        <f>Rangs!H72</f>
        <v/>
      </c>
      <c r="H73" s="207" t="str">
        <f>Rangs!I72</f>
        <v/>
      </c>
      <c r="I73" s="207" t="str">
        <f>Rangs!J72</f>
        <v/>
      </c>
      <c r="J73" s="207" t="str">
        <f>Rangs!K72</f>
        <v/>
      </c>
      <c r="K73" s="207" t="str">
        <f>Rangs!L72</f>
        <v/>
      </c>
      <c r="L73" s="207" t="str">
        <f>Rangs!M72</f>
        <v/>
      </c>
      <c r="M73" s="207" t="str">
        <f>Rangs!N72</f>
        <v/>
      </c>
      <c r="N73" s="215" t="str">
        <f>Rangs!O72</f>
        <v/>
      </c>
      <c r="O73" s="203" t="s">
        <v>207</v>
      </c>
      <c r="P73" s="137">
        <f>ABS(P9-P23)</f>
        <v>0</v>
      </c>
      <c r="Q73" s="202" t="s">
        <v>95</v>
      </c>
      <c r="R73" s="137">
        <f t="shared" si="0"/>
        <v>0</v>
      </c>
      <c r="S73" s="140"/>
      <c r="T73" s="141"/>
      <c r="U73" s="153"/>
    </row>
    <row r="74" spans="1:21">
      <c r="A74" s="192" t="str">
        <f>Rangs!B73</f>
        <v/>
      </c>
      <c r="B74" s="192" t="str">
        <f>Rangs!C73</f>
        <v/>
      </c>
      <c r="C74" s="207" t="str">
        <f>Rangs!D73</f>
        <v/>
      </c>
      <c r="D74" s="207" t="str">
        <f>Rangs!E73</f>
        <v/>
      </c>
      <c r="E74" s="207" t="str">
        <f>Rangs!F73</f>
        <v/>
      </c>
      <c r="F74" s="207" t="str">
        <f>Rangs!G73</f>
        <v/>
      </c>
      <c r="G74" s="207" t="str">
        <f>Rangs!H73</f>
        <v/>
      </c>
      <c r="H74" s="207" t="str">
        <f>Rangs!I73</f>
        <v/>
      </c>
      <c r="I74" s="207" t="str">
        <f>Rangs!J73</f>
        <v/>
      </c>
      <c r="J74" s="207" t="str">
        <f>Rangs!K73</f>
        <v/>
      </c>
      <c r="K74" s="207" t="str">
        <f>Rangs!L73</f>
        <v/>
      </c>
      <c r="L74" s="207" t="str">
        <f>Rangs!M73</f>
        <v/>
      </c>
      <c r="M74" s="207" t="str">
        <f>Rangs!N73</f>
        <v/>
      </c>
      <c r="N74" s="215" t="str">
        <f>Rangs!O73</f>
        <v/>
      </c>
      <c r="O74" s="203" t="s">
        <v>217</v>
      </c>
      <c r="P74" s="137">
        <f>ABS(P9-P25)</f>
        <v>0</v>
      </c>
      <c r="Q74" s="202" t="s">
        <v>95</v>
      </c>
      <c r="R74" s="137">
        <f t="shared" si="0"/>
        <v>0</v>
      </c>
      <c r="S74" s="140"/>
      <c r="T74" s="141"/>
      <c r="U74" s="153"/>
    </row>
    <row r="75" spans="1:21">
      <c r="A75" s="192" t="str">
        <f>Rangs!B74</f>
        <v/>
      </c>
      <c r="B75" s="192" t="str">
        <f>Rangs!C74</f>
        <v/>
      </c>
      <c r="C75" s="207" t="str">
        <f>Rangs!D74</f>
        <v/>
      </c>
      <c r="D75" s="207" t="str">
        <f>Rangs!E74</f>
        <v/>
      </c>
      <c r="E75" s="207" t="str">
        <f>Rangs!F74</f>
        <v/>
      </c>
      <c r="F75" s="207" t="str">
        <f>Rangs!G74</f>
        <v/>
      </c>
      <c r="G75" s="207" t="str">
        <f>Rangs!H74</f>
        <v/>
      </c>
      <c r="H75" s="207" t="str">
        <f>Rangs!I74</f>
        <v/>
      </c>
      <c r="I75" s="207" t="str">
        <f>Rangs!J74</f>
        <v/>
      </c>
      <c r="J75" s="207" t="str">
        <f>Rangs!K74</f>
        <v/>
      </c>
      <c r="K75" s="207" t="str">
        <f>Rangs!L74</f>
        <v/>
      </c>
      <c r="L75" s="207" t="str">
        <f>Rangs!M74</f>
        <v/>
      </c>
      <c r="M75" s="207" t="str">
        <f>Rangs!N74</f>
        <v/>
      </c>
      <c r="N75" s="215" t="str">
        <f>Rangs!O74</f>
        <v/>
      </c>
      <c r="O75" s="203" t="s">
        <v>228</v>
      </c>
      <c r="P75" s="137">
        <f>ABS(P9-P27)</f>
        <v>0</v>
      </c>
      <c r="Q75" s="202" t="s">
        <v>95</v>
      </c>
      <c r="R75" s="137">
        <f t="shared" si="0"/>
        <v>0</v>
      </c>
      <c r="S75" s="140"/>
      <c r="T75" s="141"/>
      <c r="U75" s="153"/>
    </row>
    <row r="76" spans="1:21">
      <c r="A76" s="192" t="str">
        <f>Rangs!B75</f>
        <v/>
      </c>
      <c r="B76" s="192" t="str">
        <f>Rangs!C75</f>
        <v/>
      </c>
      <c r="C76" s="207" t="str">
        <f>Rangs!D75</f>
        <v/>
      </c>
      <c r="D76" s="207" t="str">
        <f>Rangs!E75</f>
        <v/>
      </c>
      <c r="E76" s="207" t="str">
        <f>Rangs!F75</f>
        <v/>
      </c>
      <c r="F76" s="207" t="str">
        <f>Rangs!G75</f>
        <v/>
      </c>
      <c r="G76" s="207" t="str">
        <f>Rangs!H75</f>
        <v/>
      </c>
      <c r="H76" s="207" t="str">
        <f>Rangs!I75</f>
        <v/>
      </c>
      <c r="I76" s="207" t="str">
        <f>Rangs!J75</f>
        <v/>
      </c>
      <c r="J76" s="207" t="str">
        <f>Rangs!K75</f>
        <v/>
      </c>
      <c r="K76" s="207" t="str">
        <f>Rangs!L75</f>
        <v/>
      </c>
      <c r="L76" s="207" t="str">
        <f>Rangs!M75</f>
        <v/>
      </c>
      <c r="M76" s="207" t="str">
        <f>Rangs!N75</f>
        <v/>
      </c>
      <c r="N76" s="215" t="str">
        <f>Rangs!O75</f>
        <v/>
      </c>
      <c r="O76" s="203" t="s">
        <v>240</v>
      </c>
      <c r="P76" s="137">
        <f>ABS(P9-P29)</f>
        <v>0</v>
      </c>
      <c r="Q76" s="202" t="s">
        <v>95</v>
      </c>
      <c r="R76" s="137">
        <f t="shared" si="0"/>
        <v>0</v>
      </c>
      <c r="S76" s="140"/>
      <c r="T76" s="141"/>
      <c r="U76" s="153"/>
    </row>
    <row r="77" spans="1:21">
      <c r="A77" s="192" t="str">
        <f>Rangs!B76</f>
        <v/>
      </c>
      <c r="B77" s="192" t="str">
        <f>Rangs!C76</f>
        <v/>
      </c>
      <c r="C77" s="207" t="str">
        <f>Rangs!D76</f>
        <v/>
      </c>
      <c r="D77" s="207" t="str">
        <f>Rangs!E76</f>
        <v/>
      </c>
      <c r="E77" s="207" t="str">
        <f>Rangs!F76</f>
        <v/>
      </c>
      <c r="F77" s="207" t="str">
        <f>Rangs!G76</f>
        <v/>
      </c>
      <c r="G77" s="207" t="str">
        <f>Rangs!H76</f>
        <v/>
      </c>
      <c r="H77" s="207" t="str">
        <f>Rangs!I76</f>
        <v/>
      </c>
      <c r="I77" s="207" t="str">
        <f>Rangs!J76</f>
        <v/>
      </c>
      <c r="J77" s="207" t="str">
        <f>Rangs!K76</f>
        <v/>
      </c>
      <c r="K77" s="207" t="str">
        <f>Rangs!L76</f>
        <v/>
      </c>
      <c r="L77" s="207" t="str">
        <f>Rangs!M76</f>
        <v/>
      </c>
      <c r="M77" s="207" t="str">
        <f>Rangs!N76</f>
        <v/>
      </c>
      <c r="N77" s="215" t="str">
        <f>Rangs!O76</f>
        <v/>
      </c>
      <c r="O77" s="203" t="s">
        <v>253</v>
      </c>
      <c r="P77" s="137">
        <f>ABS(P9-P31)</f>
        <v>0</v>
      </c>
      <c r="Q77" s="202" t="s">
        <v>95</v>
      </c>
      <c r="R77" s="137">
        <f t="shared" si="0"/>
        <v>0</v>
      </c>
      <c r="S77" s="140"/>
      <c r="T77" s="141"/>
      <c r="U77" s="153"/>
    </row>
    <row r="78" spans="1:21">
      <c r="A78" s="192" t="str">
        <f>Rangs!B77</f>
        <v/>
      </c>
      <c r="B78" s="192" t="str">
        <f>Rangs!C77</f>
        <v/>
      </c>
      <c r="C78" s="207" t="str">
        <f>Rangs!D77</f>
        <v/>
      </c>
      <c r="D78" s="207" t="str">
        <f>Rangs!E77</f>
        <v/>
      </c>
      <c r="E78" s="207" t="str">
        <f>Rangs!F77</f>
        <v/>
      </c>
      <c r="F78" s="207" t="str">
        <f>Rangs!G77</f>
        <v/>
      </c>
      <c r="G78" s="207" t="str">
        <f>Rangs!H77</f>
        <v/>
      </c>
      <c r="H78" s="207" t="str">
        <f>Rangs!I77</f>
        <v/>
      </c>
      <c r="I78" s="207" t="str">
        <f>Rangs!J77</f>
        <v/>
      </c>
      <c r="J78" s="207" t="str">
        <f>Rangs!K77</f>
        <v/>
      </c>
      <c r="K78" s="207" t="str">
        <f>Rangs!L77</f>
        <v/>
      </c>
      <c r="L78" s="207" t="str">
        <f>Rangs!M77</f>
        <v/>
      </c>
      <c r="M78" s="207" t="str">
        <f>Rangs!N77</f>
        <v/>
      </c>
      <c r="N78" s="215" t="str">
        <f>Rangs!O77</f>
        <v/>
      </c>
      <c r="O78" s="203" t="s">
        <v>173</v>
      </c>
      <c r="P78" s="137">
        <f>ABS(P11-P13)</f>
        <v>0</v>
      </c>
      <c r="Q78" s="202" t="s">
        <v>95</v>
      </c>
      <c r="R78" s="137">
        <f t="shared" si="0"/>
        <v>0</v>
      </c>
      <c r="S78" s="140"/>
      <c r="T78" s="141"/>
      <c r="U78" s="153"/>
    </row>
    <row r="79" spans="1:21">
      <c r="A79" s="192" t="str">
        <f>Rangs!B78</f>
        <v/>
      </c>
      <c r="B79" s="192" t="str">
        <f>Rangs!C78</f>
        <v/>
      </c>
      <c r="C79" s="207" t="str">
        <f>Rangs!D78</f>
        <v/>
      </c>
      <c r="D79" s="207" t="str">
        <f>Rangs!E78</f>
        <v/>
      </c>
      <c r="E79" s="207" t="str">
        <f>Rangs!F78</f>
        <v/>
      </c>
      <c r="F79" s="207" t="str">
        <f>Rangs!G78</f>
        <v/>
      </c>
      <c r="G79" s="207" t="str">
        <f>Rangs!H78</f>
        <v/>
      </c>
      <c r="H79" s="207" t="str">
        <f>Rangs!I78</f>
        <v/>
      </c>
      <c r="I79" s="207" t="str">
        <f>Rangs!J78</f>
        <v/>
      </c>
      <c r="J79" s="207" t="str">
        <f>Rangs!K78</f>
        <v/>
      </c>
      <c r="K79" s="207" t="str">
        <f>Rangs!L78</f>
        <v/>
      </c>
      <c r="L79" s="207" t="str">
        <f>Rangs!M78</f>
        <v/>
      </c>
      <c r="M79" s="207" t="str">
        <f>Rangs!N78</f>
        <v/>
      </c>
      <c r="N79" s="215" t="str">
        <f>Rangs!O78</f>
        <v/>
      </c>
      <c r="O79" s="203" t="s">
        <v>178</v>
      </c>
      <c r="P79" s="137">
        <f>ABS(P11-P15)</f>
        <v>0</v>
      </c>
      <c r="Q79" s="202" t="s">
        <v>95</v>
      </c>
      <c r="R79" s="137">
        <f t="shared" si="0"/>
        <v>0</v>
      </c>
      <c r="S79" s="140"/>
      <c r="T79" s="141"/>
      <c r="U79" s="153"/>
    </row>
    <row r="80" spans="1:21">
      <c r="A80" s="192" t="str">
        <f>Rangs!B79</f>
        <v/>
      </c>
      <c r="B80" s="192" t="str">
        <f>Rangs!C79</f>
        <v/>
      </c>
      <c r="C80" s="207" t="str">
        <f>Rangs!D79</f>
        <v/>
      </c>
      <c r="D80" s="207" t="str">
        <f>Rangs!E79</f>
        <v/>
      </c>
      <c r="E80" s="207" t="str">
        <f>Rangs!F79</f>
        <v/>
      </c>
      <c r="F80" s="207" t="str">
        <f>Rangs!G79</f>
        <v/>
      </c>
      <c r="G80" s="207" t="str">
        <f>Rangs!H79</f>
        <v/>
      </c>
      <c r="H80" s="207" t="str">
        <f>Rangs!I79</f>
        <v/>
      </c>
      <c r="I80" s="207" t="str">
        <f>Rangs!J79</f>
        <v/>
      </c>
      <c r="J80" s="207" t="str">
        <f>Rangs!K79</f>
        <v/>
      </c>
      <c r="K80" s="207" t="str">
        <f>Rangs!L79</f>
        <v/>
      </c>
      <c r="L80" s="207" t="str">
        <f>Rangs!M79</f>
        <v/>
      </c>
      <c r="M80" s="207" t="str">
        <f>Rangs!N79</f>
        <v/>
      </c>
      <c r="N80" s="215" t="str">
        <f>Rangs!O79</f>
        <v/>
      </c>
      <c r="O80" s="203" t="s">
        <v>184</v>
      </c>
      <c r="P80" s="137">
        <f>ABS(P11-P17)</f>
        <v>0</v>
      </c>
      <c r="Q80" s="202" t="s">
        <v>95</v>
      </c>
      <c r="R80" s="137">
        <f t="shared" si="0"/>
        <v>0</v>
      </c>
      <c r="S80" s="140"/>
      <c r="T80" s="141"/>
      <c r="U80" s="153"/>
    </row>
    <row r="81" spans="1:21">
      <c r="A81" s="192" t="str">
        <f>Rangs!B80</f>
        <v/>
      </c>
      <c r="B81" s="192" t="str">
        <f>Rangs!C80</f>
        <v/>
      </c>
      <c r="C81" s="207" t="str">
        <f>Rangs!D80</f>
        <v/>
      </c>
      <c r="D81" s="207" t="str">
        <f>Rangs!E80</f>
        <v/>
      </c>
      <c r="E81" s="207" t="str">
        <f>Rangs!F80</f>
        <v/>
      </c>
      <c r="F81" s="207" t="str">
        <f>Rangs!G80</f>
        <v/>
      </c>
      <c r="G81" s="207" t="str">
        <f>Rangs!H80</f>
        <v/>
      </c>
      <c r="H81" s="207" t="str">
        <f>Rangs!I80</f>
        <v/>
      </c>
      <c r="I81" s="207" t="str">
        <f>Rangs!J80</f>
        <v/>
      </c>
      <c r="J81" s="207" t="str">
        <f>Rangs!K80</f>
        <v/>
      </c>
      <c r="K81" s="207" t="str">
        <f>Rangs!L80</f>
        <v/>
      </c>
      <c r="L81" s="207" t="str">
        <f>Rangs!M80</f>
        <v/>
      </c>
      <c r="M81" s="207" t="str">
        <f>Rangs!N80</f>
        <v/>
      </c>
      <c r="N81" s="215" t="str">
        <f>Rangs!O80</f>
        <v/>
      </c>
      <c r="O81" s="203" t="s">
        <v>191</v>
      </c>
      <c r="P81" s="137">
        <f>ABS(P11-P19)</f>
        <v>0</v>
      </c>
      <c r="Q81" s="202" t="s">
        <v>95</v>
      </c>
      <c r="R81" s="137">
        <f t="shared" si="0"/>
        <v>0</v>
      </c>
      <c r="S81" s="140"/>
      <c r="T81" s="141"/>
      <c r="U81" s="153"/>
    </row>
    <row r="82" spans="1:21">
      <c r="A82" s="192" t="str">
        <f>Rangs!B81</f>
        <v/>
      </c>
      <c r="B82" s="192" t="str">
        <f>Rangs!C81</f>
        <v/>
      </c>
      <c r="C82" s="207" t="str">
        <f>Rangs!D81</f>
        <v/>
      </c>
      <c r="D82" s="207" t="str">
        <f>Rangs!E81</f>
        <v/>
      </c>
      <c r="E82" s="207" t="str">
        <f>Rangs!F81</f>
        <v/>
      </c>
      <c r="F82" s="207" t="str">
        <f>Rangs!G81</f>
        <v/>
      </c>
      <c r="G82" s="207" t="str">
        <f>Rangs!H81</f>
        <v/>
      </c>
      <c r="H82" s="207" t="str">
        <f>Rangs!I81</f>
        <v/>
      </c>
      <c r="I82" s="207" t="str">
        <f>Rangs!J81</f>
        <v/>
      </c>
      <c r="J82" s="207" t="str">
        <f>Rangs!K81</f>
        <v/>
      </c>
      <c r="K82" s="207" t="str">
        <f>Rangs!L81</f>
        <v/>
      </c>
      <c r="L82" s="207" t="str">
        <f>Rangs!M81</f>
        <v/>
      </c>
      <c r="M82" s="207" t="str">
        <f>Rangs!N81</f>
        <v/>
      </c>
      <c r="N82" s="215" t="str">
        <f>Rangs!O81</f>
        <v/>
      </c>
      <c r="O82" s="203" t="s">
        <v>199</v>
      </c>
      <c r="P82" s="137">
        <f>ABS(P11-P21)</f>
        <v>0</v>
      </c>
      <c r="Q82" s="202" t="s">
        <v>95</v>
      </c>
      <c r="R82" s="137">
        <f t="shared" si="0"/>
        <v>0</v>
      </c>
      <c r="S82" s="140"/>
      <c r="T82" s="141"/>
      <c r="U82" s="153"/>
    </row>
    <row r="83" spans="1:21">
      <c r="A83" s="192" t="str">
        <f>Rangs!B82</f>
        <v/>
      </c>
      <c r="B83" s="192" t="str">
        <f>Rangs!C82</f>
        <v/>
      </c>
      <c r="C83" s="207" t="str">
        <f>Rangs!D82</f>
        <v/>
      </c>
      <c r="D83" s="207" t="str">
        <f>Rangs!E82</f>
        <v/>
      </c>
      <c r="E83" s="207" t="str">
        <f>Rangs!F82</f>
        <v/>
      </c>
      <c r="F83" s="207" t="str">
        <f>Rangs!G82</f>
        <v/>
      </c>
      <c r="G83" s="207" t="str">
        <f>Rangs!H82</f>
        <v/>
      </c>
      <c r="H83" s="207" t="str">
        <f>Rangs!I82</f>
        <v/>
      </c>
      <c r="I83" s="207" t="str">
        <f>Rangs!J82</f>
        <v/>
      </c>
      <c r="J83" s="207" t="str">
        <f>Rangs!K82</f>
        <v/>
      </c>
      <c r="K83" s="207" t="str">
        <f>Rangs!L82</f>
        <v/>
      </c>
      <c r="L83" s="207" t="str">
        <f>Rangs!M82</f>
        <v/>
      </c>
      <c r="M83" s="207" t="str">
        <f>Rangs!N82</f>
        <v/>
      </c>
      <c r="N83" s="215" t="str">
        <f>Rangs!O82</f>
        <v/>
      </c>
      <c r="O83" s="203" t="s">
        <v>208</v>
      </c>
      <c r="P83" s="137">
        <f>ABS(P11-P23)</f>
        <v>0</v>
      </c>
      <c r="Q83" s="202" t="s">
        <v>95</v>
      </c>
      <c r="R83" s="137">
        <f t="shared" si="0"/>
        <v>0</v>
      </c>
      <c r="S83" s="140"/>
      <c r="T83" s="141"/>
      <c r="U83" s="153"/>
    </row>
    <row r="84" spans="1:21">
      <c r="A84" s="192" t="str">
        <f>Rangs!B83</f>
        <v/>
      </c>
      <c r="B84" s="192" t="str">
        <f>Rangs!C83</f>
        <v/>
      </c>
      <c r="C84" s="207" t="str">
        <f>Rangs!D83</f>
        <v/>
      </c>
      <c r="D84" s="207" t="str">
        <f>Rangs!E83</f>
        <v/>
      </c>
      <c r="E84" s="207" t="str">
        <f>Rangs!F83</f>
        <v/>
      </c>
      <c r="F84" s="207" t="str">
        <f>Rangs!G83</f>
        <v/>
      </c>
      <c r="G84" s="207" t="str">
        <f>Rangs!H83</f>
        <v/>
      </c>
      <c r="H84" s="207" t="str">
        <f>Rangs!I83</f>
        <v/>
      </c>
      <c r="I84" s="207" t="str">
        <f>Rangs!J83</f>
        <v/>
      </c>
      <c r="J84" s="207" t="str">
        <f>Rangs!K83</f>
        <v/>
      </c>
      <c r="K84" s="207" t="str">
        <f>Rangs!L83</f>
        <v/>
      </c>
      <c r="L84" s="207" t="str">
        <f>Rangs!M83</f>
        <v/>
      </c>
      <c r="M84" s="207" t="str">
        <f>Rangs!N83</f>
        <v/>
      </c>
      <c r="N84" s="215" t="str">
        <f>Rangs!O83</f>
        <v/>
      </c>
      <c r="O84" s="203" t="s">
        <v>218</v>
      </c>
      <c r="P84" s="137">
        <f>ABS(P11-P25)</f>
        <v>0</v>
      </c>
      <c r="Q84" s="202" t="s">
        <v>95</v>
      </c>
      <c r="R84" s="137">
        <f t="shared" si="0"/>
        <v>0</v>
      </c>
      <c r="S84" s="140"/>
      <c r="T84" s="141"/>
      <c r="U84" s="153"/>
    </row>
    <row r="85" spans="1:21">
      <c r="A85" s="192" t="str">
        <f>Rangs!B84</f>
        <v/>
      </c>
      <c r="B85" s="192" t="str">
        <f>Rangs!C84</f>
        <v/>
      </c>
      <c r="C85" s="207" t="str">
        <f>Rangs!D84</f>
        <v/>
      </c>
      <c r="D85" s="207" t="str">
        <f>Rangs!E84</f>
        <v/>
      </c>
      <c r="E85" s="207" t="str">
        <f>Rangs!F84</f>
        <v/>
      </c>
      <c r="F85" s="207" t="str">
        <f>Rangs!G84</f>
        <v/>
      </c>
      <c r="G85" s="207" t="str">
        <f>Rangs!H84</f>
        <v/>
      </c>
      <c r="H85" s="207" t="str">
        <f>Rangs!I84</f>
        <v/>
      </c>
      <c r="I85" s="207" t="str">
        <f>Rangs!J84</f>
        <v/>
      </c>
      <c r="J85" s="207" t="str">
        <f>Rangs!K84</f>
        <v/>
      </c>
      <c r="K85" s="207" t="str">
        <f>Rangs!L84</f>
        <v/>
      </c>
      <c r="L85" s="207" t="str">
        <f>Rangs!M84</f>
        <v/>
      </c>
      <c r="M85" s="207" t="str">
        <f>Rangs!N84</f>
        <v/>
      </c>
      <c r="N85" s="215" t="str">
        <f>Rangs!O84</f>
        <v/>
      </c>
      <c r="O85" s="203" t="s">
        <v>229</v>
      </c>
      <c r="P85" s="137">
        <f>ABS(P11-P27)</f>
        <v>0</v>
      </c>
      <c r="Q85" s="202" t="s">
        <v>95</v>
      </c>
      <c r="R85" s="137">
        <f t="shared" si="0"/>
        <v>0</v>
      </c>
      <c r="S85" s="140"/>
      <c r="T85" s="141"/>
      <c r="U85" s="153"/>
    </row>
    <row r="86" spans="1:21">
      <c r="A86" s="192" t="str">
        <f>Rangs!B85</f>
        <v/>
      </c>
      <c r="B86" s="192" t="str">
        <f>Rangs!C85</f>
        <v/>
      </c>
      <c r="C86" s="207" t="str">
        <f>Rangs!D85</f>
        <v/>
      </c>
      <c r="D86" s="207" t="str">
        <f>Rangs!E85</f>
        <v/>
      </c>
      <c r="E86" s="207" t="str">
        <f>Rangs!F85</f>
        <v/>
      </c>
      <c r="F86" s="207" t="str">
        <f>Rangs!G85</f>
        <v/>
      </c>
      <c r="G86" s="207" t="str">
        <f>Rangs!H85</f>
        <v/>
      </c>
      <c r="H86" s="207" t="str">
        <f>Rangs!I85</f>
        <v/>
      </c>
      <c r="I86" s="207" t="str">
        <f>Rangs!J85</f>
        <v/>
      </c>
      <c r="J86" s="207" t="str">
        <f>Rangs!K85</f>
        <v/>
      </c>
      <c r="K86" s="207" t="str">
        <f>Rangs!L85</f>
        <v/>
      </c>
      <c r="L86" s="207" t="str">
        <f>Rangs!M85</f>
        <v/>
      </c>
      <c r="M86" s="207" t="str">
        <f>Rangs!N85</f>
        <v/>
      </c>
      <c r="N86" s="215" t="str">
        <f>Rangs!O85</f>
        <v/>
      </c>
      <c r="O86" s="203" t="s">
        <v>241</v>
      </c>
      <c r="P86" s="137">
        <f>ABS(P11-P29)</f>
        <v>0</v>
      </c>
      <c r="Q86" s="202" t="s">
        <v>95</v>
      </c>
      <c r="R86" s="137">
        <f t="shared" si="0"/>
        <v>0</v>
      </c>
      <c r="S86" s="140"/>
      <c r="T86" s="141"/>
      <c r="U86" s="153"/>
    </row>
    <row r="87" spans="1:21">
      <c r="A87" s="192" t="str">
        <f>Rangs!B86</f>
        <v/>
      </c>
      <c r="B87" s="192" t="str">
        <f>Rangs!C86</f>
        <v/>
      </c>
      <c r="C87" s="207" t="str">
        <f>Rangs!D86</f>
        <v/>
      </c>
      <c r="D87" s="207" t="str">
        <f>Rangs!E86</f>
        <v/>
      </c>
      <c r="E87" s="207" t="str">
        <f>Rangs!F86</f>
        <v/>
      </c>
      <c r="F87" s="207" t="str">
        <f>Rangs!G86</f>
        <v/>
      </c>
      <c r="G87" s="207" t="str">
        <f>Rangs!H86</f>
        <v/>
      </c>
      <c r="H87" s="207" t="str">
        <f>Rangs!I86</f>
        <v/>
      </c>
      <c r="I87" s="207" t="str">
        <f>Rangs!J86</f>
        <v/>
      </c>
      <c r="J87" s="207" t="str">
        <f>Rangs!K86</f>
        <v/>
      </c>
      <c r="K87" s="207" t="str">
        <f>Rangs!L86</f>
        <v/>
      </c>
      <c r="L87" s="207" t="str">
        <f>Rangs!M86</f>
        <v/>
      </c>
      <c r="M87" s="207" t="str">
        <f>Rangs!N86</f>
        <v/>
      </c>
      <c r="N87" s="215" t="str">
        <f>Rangs!O86</f>
        <v/>
      </c>
      <c r="O87" s="203" t="s">
        <v>254</v>
      </c>
      <c r="P87" s="137">
        <f>ABS(P11-P31)</f>
        <v>0</v>
      </c>
      <c r="Q87" s="202" t="s">
        <v>95</v>
      </c>
      <c r="R87" s="137">
        <f t="shared" si="0"/>
        <v>0</v>
      </c>
      <c r="S87" s="140"/>
      <c r="T87" s="141"/>
      <c r="U87" s="153"/>
    </row>
    <row r="88" spans="1:21">
      <c r="A88" s="192" t="str">
        <f>Rangs!B87</f>
        <v/>
      </c>
      <c r="B88" s="192" t="str">
        <f>Rangs!C87</f>
        <v/>
      </c>
      <c r="C88" s="207" t="str">
        <f>Rangs!D87</f>
        <v/>
      </c>
      <c r="D88" s="207" t="str">
        <f>Rangs!E87</f>
        <v/>
      </c>
      <c r="E88" s="207" t="str">
        <f>Rangs!F87</f>
        <v/>
      </c>
      <c r="F88" s="207" t="str">
        <f>Rangs!G87</f>
        <v/>
      </c>
      <c r="G88" s="207" t="str">
        <f>Rangs!H87</f>
        <v/>
      </c>
      <c r="H88" s="207" t="str">
        <f>Rangs!I87</f>
        <v/>
      </c>
      <c r="I88" s="207" t="str">
        <f>Rangs!J87</f>
        <v/>
      </c>
      <c r="J88" s="207" t="str">
        <f>Rangs!K87</f>
        <v/>
      </c>
      <c r="K88" s="207" t="str">
        <f>Rangs!L87</f>
        <v/>
      </c>
      <c r="L88" s="207" t="str">
        <f>Rangs!M87</f>
        <v/>
      </c>
      <c r="M88" s="207" t="str">
        <f>Rangs!N87</f>
        <v/>
      </c>
      <c r="N88" s="215" t="str">
        <f>Rangs!O87</f>
        <v/>
      </c>
      <c r="O88" s="203" t="s">
        <v>179</v>
      </c>
      <c r="P88" s="137">
        <f>ABS(P13-P15)</f>
        <v>0</v>
      </c>
      <c r="Q88" s="202" t="s">
        <v>95</v>
      </c>
      <c r="R88" s="137">
        <f t="shared" si="0"/>
        <v>0</v>
      </c>
      <c r="S88" s="140"/>
      <c r="T88" s="141"/>
      <c r="U88" s="153"/>
    </row>
    <row r="89" spans="1:21">
      <c r="A89" s="192" t="str">
        <f>Rangs!B88</f>
        <v/>
      </c>
      <c r="B89" s="192" t="str">
        <f>Rangs!C88</f>
        <v/>
      </c>
      <c r="C89" s="207" t="str">
        <f>Rangs!D88</f>
        <v/>
      </c>
      <c r="D89" s="207" t="str">
        <f>Rangs!E88</f>
        <v/>
      </c>
      <c r="E89" s="207" t="str">
        <f>Rangs!F88</f>
        <v/>
      </c>
      <c r="F89" s="207" t="str">
        <f>Rangs!G88</f>
        <v/>
      </c>
      <c r="G89" s="207" t="str">
        <f>Rangs!H88</f>
        <v/>
      </c>
      <c r="H89" s="207" t="str">
        <f>Rangs!I88</f>
        <v/>
      </c>
      <c r="I89" s="207" t="str">
        <f>Rangs!J88</f>
        <v/>
      </c>
      <c r="J89" s="207" t="str">
        <f>Rangs!K88</f>
        <v/>
      </c>
      <c r="K89" s="207" t="str">
        <f>Rangs!L88</f>
        <v/>
      </c>
      <c r="L89" s="207" t="str">
        <f>Rangs!M88</f>
        <v/>
      </c>
      <c r="M89" s="207" t="str">
        <f>Rangs!N88</f>
        <v/>
      </c>
      <c r="N89" s="215" t="str">
        <f>Rangs!O88</f>
        <v/>
      </c>
      <c r="O89" s="203" t="s">
        <v>185</v>
      </c>
      <c r="P89" s="137">
        <f>ABS(P13-P17)</f>
        <v>0</v>
      </c>
      <c r="Q89" s="202" t="s">
        <v>95</v>
      </c>
      <c r="R89" s="137">
        <f t="shared" si="0"/>
        <v>0</v>
      </c>
      <c r="S89" s="140"/>
      <c r="T89" s="141"/>
      <c r="U89" s="153"/>
    </row>
    <row r="90" spans="1:21">
      <c r="A90" s="192" t="str">
        <f>Rangs!B89</f>
        <v/>
      </c>
      <c r="B90" s="192" t="str">
        <f>Rangs!C89</f>
        <v/>
      </c>
      <c r="C90" s="207" t="str">
        <f>Rangs!D89</f>
        <v/>
      </c>
      <c r="D90" s="207" t="str">
        <f>Rangs!E89</f>
        <v/>
      </c>
      <c r="E90" s="207" t="str">
        <f>Rangs!F89</f>
        <v/>
      </c>
      <c r="F90" s="207" t="str">
        <f>Rangs!G89</f>
        <v/>
      </c>
      <c r="G90" s="207" t="str">
        <f>Rangs!H89</f>
        <v/>
      </c>
      <c r="H90" s="207" t="str">
        <f>Rangs!I89</f>
        <v/>
      </c>
      <c r="I90" s="207" t="str">
        <f>Rangs!J89</f>
        <v/>
      </c>
      <c r="J90" s="207" t="str">
        <f>Rangs!K89</f>
        <v/>
      </c>
      <c r="K90" s="207" t="str">
        <f>Rangs!L89</f>
        <v/>
      </c>
      <c r="L90" s="207" t="str">
        <f>Rangs!M89</f>
        <v/>
      </c>
      <c r="M90" s="207" t="str">
        <f>Rangs!N89</f>
        <v/>
      </c>
      <c r="N90" s="215" t="str">
        <f>Rangs!O89</f>
        <v/>
      </c>
      <c r="O90" s="203" t="s">
        <v>192</v>
      </c>
      <c r="P90" s="137">
        <f>ABS(P13-P19)</f>
        <v>0</v>
      </c>
      <c r="Q90" s="202" t="s">
        <v>95</v>
      </c>
      <c r="R90" s="137">
        <f t="shared" si="0"/>
        <v>0</v>
      </c>
      <c r="S90" s="140"/>
      <c r="T90" s="141"/>
      <c r="U90" s="153"/>
    </row>
    <row r="91" spans="1:21">
      <c r="A91" s="192" t="str">
        <f>Rangs!B90</f>
        <v/>
      </c>
      <c r="B91" s="192" t="str">
        <f>Rangs!C90</f>
        <v/>
      </c>
      <c r="C91" s="207" t="str">
        <f>Rangs!D90</f>
        <v/>
      </c>
      <c r="D91" s="207" t="str">
        <f>Rangs!E90</f>
        <v/>
      </c>
      <c r="E91" s="207" t="str">
        <f>Rangs!F90</f>
        <v/>
      </c>
      <c r="F91" s="207" t="str">
        <f>Rangs!G90</f>
        <v/>
      </c>
      <c r="G91" s="207" t="str">
        <f>Rangs!H90</f>
        <v/>
      </c>
      <c r="H91" s="207" t="str">
        <f>Rangs!I90</f>
        <v/>
      </c>
      <c r="I91" s="207" t="str">
        <f>Rangs!J90</f>
        <v/>
      </c>
      <c r="J91" s="207" t="str">
        <f>Rangs!K90</f>
        <v/>
      </c>
      <c r="K91" s="207" t="str">
        <f>Rangs!L90</f>
        <v/>
      </c>
      <c r="L91" s="207" t="str">
        <f>Rangs!M90</f>
        <v/>
      </c>
      <c r="M91" s="207" t="str">
        <f>Rangs!N90</f>
        <v/>
      </c>
      <c r="N91" s="215" t="str">
        <f>Rangs!O90</f>
        <v/>
      </c>
      <c r="O91" s="203" t="s">
        <v>200</v>
      </c>
      <c r="P91" s="137">
        <f>ABS(P13-P21)</f>
        <v>0</v>
      </c>
      <c r="Q91" s="202" t="s">
        <v>95</v>
      </c>
      <c r="R91" s="137">
        <f t="shared" si="0"/>
        <v>0</v>
      </c>
      <c r="S91" s="140"/>
      <c r="T91" s="141"/>
      <c r="U91" s="153"/>
    </row>
    <row r="92" spans="1:21">
      <c r="A92" s="192" t="str">
        <f>Rangs!B91</f>
        <v/>
      </c>
      <c r="B92" s="192" t="str">
        <f>Rangs!C91</f>
        <v/>
      </c>
      <c r="C92" s="207" t="str">
        <f>Rangs!D91</f>
        <v/>
      </c>
      <c r="D92" s="207" t="str">
        <f>Rangs!E91</f>
        <v/>
      </c>
      <c r="E92" s="207" t="str">
        <f>Rangs!F91</f>
        <v/>
      </c>
      <c r="F92" s="207" t="str">
        <f>Rangs!G91</f>
        <v/>
      </c>
      <c r="G92" s="207" t="str">
        <f>Rangs!H91</f>
        <v/>
      </c>
      <c r="H92" s="207" t="str">
        <f>Rangs!I91</f>
        <v/>
      </c>
      <c r="I92" s="207" t="str">
        <f>Rangs!J91</f>
        <v/>
      </c>
      <c r="J92" s="207" t="str">
        <f>Rangs!K91</f>
        <v/>
      </c>
      <c r="K92" s="207" t="str">
        <f>Rangs!L91</f>
        <v/>
      </c>
      <c r="L92" s="207" t="str">
        <f>Rangs!M91</f>
        <v/>
      </c>
      <c r="M92" s="207" t="str">
        <f>Rangs!N91</f>
        <v/>
      </c>
      <c r="N92" s="215" t="str">
        <f>Rangs!O91</f>
        <v/>
      </c>
      <c r="O92" s="203" t="s">
        <v>209</v>
      </c>
      <c r="P92" s="137">
        <f>ABS(P13-P23)</f>
        <v>0</v>
      </c>
      <c r="Q92" s="202" t="s">
        <v>95</v>
      </c>
      <c r="R92" s="137">
        <f t="shared" si="0"/>
        <v>0</v>
      </c>
      <c r="S92" s="140"/>
      <c r="T92" s="141"/>
      <c r="U92" s="153"/>
    </row>
    <row r="93" spans="1:21">
      <c r="A93" s="192" t="str">
        <f>Rangs!B92</f>
        <v/>
      </c>
      <c r="B93" s="192" t="str">
        <f>Rangs!C92</f>
        <v/>
      </c>
      <c r="C93" s="207" t="str">
        <f>Rangs!D92</f>
        <v/>
      </c>
      <c r="D93" s="207" t="str">
        <f>Rangs!E92</f>
        <v/>
      </c>
      <c r="E93" s="207" t="str">
        <f>Rangs!F92</f>
        <v/>
      </c>
      <c r="F93" s="207" t="str">
        <f>Rangs!G92</f>
        <v/>
      </c>
      <c r="G93" s="207" t="str">
        <f>Rangs!H92</f>
        <v/>
      </c>
      <c r="H93" s="207" t="str">
        <f>Rangs!I92</f>
        <v/>
      </c>
      <c r="I93" s="207" t="str">
        <f>Rangs!J92</f>
        <v/>
      </c>
      <c r="J93" s="207" t="str">
        <f>Rangs!K92</f>
        <v/>
      </c>
      <c r="K93" s="207" t="str">
        <f>Rangs!L92</f>
        <v/>
      </c>
      <c r="L93" s="207" t="str">
        <f>Rangs!M92</f>
        <v/>
      </c>
      <c r="M93" s="207" t="str">
        <f>Rangs!N92</f>
        <v/>
      </c>
      <c r="N93" s="215" t="str">
        <f>Rangs!O92</f>
        <v/>
      </c>
      <c r="O93" s="203" t="s">
        <v>219</v>
      </c>
      <c r="P93" s="137">
        <f>ABS(P13-P25)</f>
        <v>0</v>
      </c>
      <c r="Q93" s="202" t="s">
        <v>95</v>
      </c>
      <c r="R93" s="137">
        <f t="shared" si="0"/>
        <v>0</v>
      </c>
      <c r="S93" s="140"/>
      <c r="T93" s="141"/>
      <c r="U93" s="153"/>
    </row>
    <row r="94" spans="1:21">
      <c r="A94" s="192" t="str">
        <f>Rangs!B93</f>
        <v/>
      </c>
      <c r="B94" s="192" t="str">
        <f>Rangs!C93</f>
        <v/>
      </c>
      <c r="C94" s="207" t="str">
        <f>Rangs!D93</f>
        <v/>
      </c>
      <c r="D94" s="207" t="str">
        <f>Rangs!E93</f>
        <v/>
      </c>
      <c r="E94" s="207" t="str">
        <f>Rangs!F93</f>
        <v/>
      </c>
      <c r="F94" s="207" t="str">
        <f>Rangs!G93</f>
        <v/>
      </c>
      <c r="G94" s="207" t="str">
        <f>Rangs!H93</f>
        <v/>
      </c>
      <c r="H94" s="207" t="str">
        <f>Rangs!I93</f>
        <v/>
      </c>
      <c r="I94" s="207" t="str">
        <f>Rangs!J93</f>
        <v/>
      </c>
      <c r="J94" s="207" t="str">
        <f>Rangs!K93</f>
        <v/>
      </c>
      <c r="K94" s="207" t="str">
        <f>Rangs!L93</f>
        <v/>
      </c>
      <c r="L94" s="207" t="str">
        <f>Rangs!M93</f>
        <v/>
      </c>
      <c r="M94" s="207" t="str">
        <f>Rangs!N93</f>
        <v/>
      </c>
      <c r="N94" s="215" t="str">
        <f>Rangs!O93</f>
        <v/>
      </c>
      <c r="O94" s="203" t="s">
        <v>230</v>
      </c>
      <c r="P94" s="137">
        <f>ABS(P13-P27)</f>
        <v>0</v>
      </c>
      <c r="Q94" s="202" t="s">
        <v>95</v>
      </c>
      <c r="R94" s="137">
        <f t="shared" si="0"/>
        <v>0</v>
      </c>
      <c r="S94" s="140"/>
      <c r="T94" s="141"/>
      <c r="U94" s="153"/>
    </row>
    <row r="95" spans="1:21">
      <c r="A95" s="192" t="str">
        <f>Rangs!B94</f>
        <v/>
      </c>
      <c r="B95" s="192" t="str">
        <f>Rangs!C94</f>
        <v/>
      </c>
      <c r="C95" s="207" t="str">
        <f>Rangs!D94</f>
        <v/>
      </c>
      <c r="D95" s="207" t="str">
        <f>Rangs!E94</f>
        <v/>
      </c>
      <c r="E95" s="207" t="str">
        <f>Rangs!F94</f>
        <v/>
      </c>
      <c r="F95" s="207" t="str">
        <f>Rangs!G94</f>
        <v/>
      </c>
      <c r="G95" s="207" t="str">
        <f>Rangs!H94</f>
        <v/>
      </c>
      <c r="H95" s="207" t="str">
        <f>Rangs!I94</f>
        <v/>
      </c>
      <c r="I95" s="207" t="str">
        <f>Rangs!J94</f>
        <v/>
      </c>
      <c r="J95" s="207" t="str">
        <f>Rangs!K94</f>
        <v/>
      </c>
      <c r="K95" s="207" t="str">
        <f>Rangs!L94</f>
        <v/>
      </c>
      <c r="L95" s="207" t="str">
        <f>Rangs!M94</f>
        <v/>
      </c>
      <c r="M95" s="207" t="str">
        <f>Rangs!N94</f>
        <v/>
      </c>
      <c r="N95" s="215" t="str">
        <f>Rangs!O94</f>
        <v/>
      </c>
      <c r="O95" s="203" t="s">
        <v>242</v>
      </c>
      <c r="P95" s="137">
        <f>ABS(P13-P29)</f>
        <v>0</v>
      </c>
      <c r="Q95" s="202" t="s">
        <v>95</v>
      </c>
      <c r="R95" s="137">
        <f t="shared" si="0"/>
        <v>0</v>
      </c>
      <c r="S95" s="140"/>
      <c r="T95" s="141"/>
      <c r="U95" s="153"/>
    </row>
    <row r="96" spans="1:21">
      <c r="A96" s="192" t="str">
        <f>Rangs!B95</f>
        <v/>
      </c>
      <c r="B96" s="192" t="str">
        <f>Rangs!C95</f>
        <v/>
      </c>
      <c r="C96" s="207" t="str">
        <f>Rangs!D95</f>
        <v/>
      </c>
      <c r="D96" s="207" t="str">
        <f>Rangs!E95</f>
        <v/>
      </c>
      <c r="E96" s="207" t="str">
        <f>Rangs!F95</f>
        <v/>
      </c>
      <c r="F96" s="207" t="str">
        <f>Rangs!G95</f>
        <v/>
      </c>
      <c r="G96" s="207" t="str">
        <f>Rangs!H95</f>
        <v/>
      </c>
      <c r="H96" s="207" t="str">
        <f>Rangs!I95</f>
        <v/>
      </c>
      <c r="I96" s="207" t="str">
        <f>Rangs!J95</f>
        <v/>
      </c>
      <c r="J96" s="207" t="str">
        <f>Rangs!K95</f>
        <v/>
      </c>
      <c r="K96" s="207" t="str">
        <f>Rangs!L95</f>
        <v/>
      </c>
      <c r="L96" s="207" t="str">
        <f>Rangs!M95</f>
        <v/>
      </c>
      <c r="M96" s="207" t="str">
        <f>Rangs!N95</f>
        <v/>
      </c>
      <c r="N96" s="215" t="str">
        <f>Rangs!O95</f>
        <v/>
      </c>
      <c r="O96" s="203" t="s">
        <v>255</v>
      </c>
      <c r="P96" s="137">
        <f>ABS(P13-P31)</f>
        <v>0</v>
      </c>
      <c r="Q96" s="202" t="s">
        <v>95</v>
      </c>
      <c r="R96" s="137">
        <f t="shared" si="0"/>
        <v>0</v>
      </c>
      <c r="S96" s="140"/>
      <c r="T96" s="141"/>
      <c r="U96" s="153"/>
    </row>
    <row r="97" spans="1:21">
      <c r="A97" s="192" t="str">
        <f>Rangs!B96</f>
        <v/>
      </c>
      <c r="B97" s="192" t="str">
        <f>Rangs!C96</f>
        <v/>
      </c>
      <c r="C97" s="207" t="str">
        <f>Rangs!D96</f>
        <v/>
      </c>
      <c r="D97" s="207" t="str">
        <f>Rangs!E96</f>
        <v/>
      </c>
      <c r="E97" s="207" t="str">
        <f>Rangs!F96</f>
        <v/>
      </c>
      <c r="F97" s="207" t="str">
        <f>Rangs!G96</f>
        <v/>
      </c>
      <c r="G97" s="207" t="str">
        <f>Rangs!H96</f>
        <v/>
      </c>
      <c r="H97" s="207" t="str">
        <f>Rangs!I96</f>
        <v/>
      </c>
      <c r="I97" s="207" t="str">
        <f>Rangs!J96</f>
        <v/>
      </c>
      <c r="J97" s="207" t="str">
        <f>Rangs!K96</f>
        <v/>
      </c>
      <c r="K97" s="207" t="str">
        <f>Rangs!L96</f>
        <v/>
      </c>
      <c r="L97" s="207" t="str">
        <f>Rangs!M96</f>
        <v/>
      </c>
      <c r="M97" s="207" t="str">
        <f>Rangs!N96</f>
        <v/>
      </c>
      <c r="N97" s="215" t="str">
        <f>Rangs!O96</f>
        <v/>
      </c>
      <c r="O97" s="203" t="s">
        <v>186</v>
      </c>
      <c r="P97" s="137">
        <f>ABS(P15-P17)</f>
        <v>0</v>
      </c>
      <c r="Q97" s="202" t="s">
        <v>95</v>
      </c>
      <c r="R97" s="137">
        <f t="shared" si="0"/>
        <v>0</v>
      </c>
      <c r="S97" s="140"/>
      <c r="T97" s="141"/>
      <c r="U97" s="153"/>
    </row>
    <row r="98" spans="1:21">
      <c r="A98" s="192" t="str">
        <f>Rangs!B97</f>
        <v/>
      </c>
      <c r="B98" s="192" t="str">
        <f>Rangs!C97</f>
        <v/>
      </c>
      <c r="C98" s="207" t="str">
        <f>Rangs!D97</f>
        <v/>
      </c>
      <c r="D98" s="207" t="str">
        <f>Rangs!E97</f>
        <v/>
      </c>
      <c r="E98" s="207" t="str">
        <f>Rangs!F97</f>
        <v/>
      </c>
      <c r="F98" s="207" t="str">
        <f>Rangs!G97</f>
        <v/>
      </c>
      <c r="G98" s="207" t="str">
        <f>Rangs!H97</f>
        <v/>
      </c>
      <c r="H98" s="207" t="str">
        <f>Rangs!I97</f>
        <v/>
      </c>
      <c r="I98" s="207" t="str">
        <f>Rangs!J97</f>
        <v/>
      </c>
      <c r="J98" s="207" t="str">
        <f>Rangs!K97</f>
        <v/>
      </c>
      <c r="K98" s="207" t="str">
        <f>Rangs!L97</f>
        <v/>
      </c>
      <c r="L98" s="207" t="str">
        <f>Rangs!M97</f>
        <v/>
      </c>
      <c r="M98" s="207" t="str">
        <f>Rangs!N97</f>
        <v/>
      </c>
      <c r="N98" s="215" t="str">
        <f>Rangs!O97</f>
        <v/>
      </c>
      <c r="O98" s="203" t="s">
        <v>193</v>
      </c>
      <c r="P98" s="137">
        <f>ABS(P15-P19)</f>
        <v>0</v>
      </c>
      <c r="Q98" s="202" t="s">
        <v>95</v>
      </c>
      <c r="R98" s="137">
        <f t="shared" si="0"/>
        <v>0</v>
      </c>
      <c r="S98" s="140"/>
      <c r="T98" s="141"/>
      <c r="U98" s="153"/>
    </row>
    <row r="99" spans="1:21">
      <c r="A99" s="192" t="str">
        <f>Rangs!B98</f>
        <v/>
      </c>
      <c r="B99" s="192" t="str">
        <f>Rangs!C98</f>
        <v/>
      </c>
      <c r="C99" s="207" t="str">
        <f>Rangs!D98</f>
        <v/>
      </c>
      <c r="D99" s="207" t="str">
        <f>Rangs!E98</f>
        <v/>
      </c>
      <c r="E99" s="207" t="str">
        <f>Rangs!F98</f>
        <v/>
      </c>
      <c r="F99" s="207" t="str">
        <f>Rangs!G98</f>
        <v/>
      </c>
      <c r="G99" s="207" t="str">
        <f>Rangs!H98</f>
        <v/>
      </c>
      <c r="H99" s="207" t="str">
        <f>Rangs!I98</f>
        <v/>
      </c>
      <c r="I99" s="207" t="str">
        <f>Rangs!J98</f>
        <v/>
      </c>
      <c r="J99" s="207" t="str">
        <f>Rangs!K98</f>
        <v/>
      </c>
      <c r="K99" s="207" t="str">
        <f>Rangs!L98</f>
        <v/>
      </c>
      <c r="L99" s="207" t="str">
        <f>Rangs!M98</f>
        <v/>
      </c>
      <c r="M99" s="207" t="str">
        <f>Rangs!N98</f>
        <v/>
      </c>
      <c r="N99" s="215" t="str">
        <f>Rangs!O98</f>
        <v/>
      </c>
      <c r="O99" s="203" t="s">
        <v>201</v>
      </c>
      <c r="P99" s="137">
        <f>ABS(P15-P21)</f>
        <v>0</v>
      </c>
      <c r="Q99" s="202" t="s">
        <v>95</v>
      </c>
      <c r="R99" s="137">
        <f t="shared" si="0"/>
        <v>0</v>
      </c>
      <c r="S99" s="140"/>
      <c r="T99" s="141"/>
      <c r="U99" s="153"/>
    </row>
    <row r="100" spans="1:21">
      <c r="A100" s="192" t="str">
        <f>Rangs!B99</f>
        <v/>
      </c>
      <c r="B100" s="192" t="str">
        <f>Rangs!C99</f>
        <v/>
      </c>
      <c r="C100" s="207" t="str">
        <f>Rangs!D99</f>
        <v/>
      </c>
      <c r="D100" s="207" t="str">
        <f>Rangs!E99</f>
        <v/>
      </c>
      <c r="E100" s="207" t="str">
        <f>Rangs!F99</f>
        <v/>
      </c>
      <c r="F100" s="207" t="str">
        <f>Rangs!G99</f>
        <v/>
      </c>
      <c r="G100" s="207" t="str">
        <f>Rangs!H99</f>
        <v/>
      </c>
      <c r="H100" s="207" t="str">
        <f>Rangs!I99</f>
        <v/>
      </c>
      <c r="I100" s="207" t="str">
        <f>Rangs!J99</f>
        <v/>
      </c>
      <c r="J100" s="207" t="str">
        <f>Rangs!K99</f>
        <v/>
      </c>
      <c r="K100" s="207" t="str">
        <f>Rangs!L99</f>
        <v/>
      </c>
      <c r="L100" s="207" t="str">
        <f>Rangs!M99</f>
        <v/>
      </c>
      <c r="M100" s="207" t="str">
        <f>Rangs!N99</f>
        <v/>
      </c>
      <c r="N100" s="215" t="str">
        <f>Rangs!O99</f>
        <v/>
      </c>
      <c r="O100" s="203" t="s">
        <v>210</v>
      </c>
      <c r="P100" s="137">
        <f>ABS(P15-P23)</f>
        <v>0</v>
      </c>
      <c r="Q100" s="202" t="s">
        <v>95</v>
      </c>
      <c r="R100" s="137">
        <f t="shared" si="0"/>
        <v>0</v>
      </c>
      <c r="S100" s="140"/>
      <c r="T100" s="141"/>
      <c r="U100" s="153"/>
    </row>
    <row r="101" spans="1:21">
      <c r="A101" s="192" t="str">
        <f>Rangs!B100</f>
        <v/>
      </c>
      <c r="B101" s="192" t="str">
        <f>Rangs!C100</f>
        <v/>
      </c>
      <c r="C101" s="207" t="str">
        <f>Rangs!D100</f>
        <v/>
      </c>
      <c r="D101" s="207" t="str">
        <f>Rangs!E100</f>
        <v/>
      </c>
      <c r="E101" s="207" t="str">
        <f>Rangs!F100</f>
        <v/>
      </c>
      <c r="F101" s="207" t="str">
        <f>Rangs!G100</f>
        <v/>
      </c>
      <c r="G101" s="207" t="str">
        <f>Rangs!H100</f>
        <v/>
      </c>
      <c r="H101" s="207" t="str">
        <f>Rangs!I100</f>
        <v/>
      </c>
      <c r="I101" s="207" t="str">
        <f>Rangs!J100</f>
        <v/>
      </c>
      <c r="J101" s="207" t="str">
        <f>Rangs!K100</f>
        <v/>
      </c>
      <c r="K101" s="207" t="str">
        <f>Rangs!L100</f>
        <v/>
      </c>
      <c r="L101" s="207" t="str">
        <f>Rangs!M100</f>
        <v/>
      </c>
      <c r="M101" s="207" t="str">
        <f>Rangs!N100</f>
        <v/>
      </c>
      <c r="N101" s="215" t="str">
        <f>Rangs!O100</f>
        <v/>
      </c>
      <c r="O101" s="203" t="s">
        <v>220</v>
      </c>
      <c r="P101" s="137">
        <f>ABS(P15-P25)</f>
        <v>0</v>
      </c>
      <c r="Q101" s="202" t="s">
        <v>95</v>
      </c>
      <c r="R101" s="137">
        <f t="shared" si="0"/>
        <v>0</v>
      </c>
      <c r="S101" s="140"/>
      <c r="T101" s="141"/>
      <c r="U101" s="153"/>
    </row>
    <row r="102" spans="1:21">
      <c r="A102" s="192" t="str">
        <f>Rangs!B101</f>
        <v/>
      </c>
      <c r="B102" s="192" t="str">
        <f>Rangs!C101</f>
        <v/>
      </c>
      <c r="C102" s="207" t="str">
        <f>Rangs!D101</f>
        <v/>
      </c>
      <c r="D102" s="207" t="str">
        <f>Rangs!E101</f>
        <v/>
      </c>
      <c r="E102" s="207" t="str">
        <f>Rangs!F101</f>
        <v/>
      </c>
      <c r="F102" s="207" t="str">
        <f>Rangs!G101</f>
        <v/>
      </c>
      <c r="G102" s="207" t="str">
        <f>Rangs!H101</f>
        <v/>
      </c>
      <c r="H102" s="207" t="str">
        <f>Rangs!I101</f>
        <v/>
      </c>
      <c r="I102" s="207" t="str">
        <f>Rangs!J101</f>
        <v/>
      </c>
      <c r="J102" s="207" t="str">
        <f>Rangs!K101</f>
        <v/>
      </c>
      <c r="K102" s="207" t="str">
        <f>Rangs!L101</f>
        <v/>
      </c>
      <c r="L102" s="207" t="str">
        <f>Rangs!M101</f>
        <v/>
      </c>
      <c r="M102" s="207" t="str">
        <f>Rangs!N101</f>
        <v/>
      </c>
      <c r="N102" s="215" t="str">
        <f>Rangs!O101</f>
        <v/>
      </c>
      <c r="O102" s="203" t="s">
        <v>231</v>
      </c>
      <c r="P102" s="137">
        <f>ABS(P15-P27)</f>
        <v>0</v>
      </c>
      <c r="Q102" s="202" t="s">
        <v>95</v>
      </c>
      <c r="R102" s="137">
        <f t="shared" si="0"/>
        <v>0</v>
      </c>
      <c r="S102" s="140"/>
      <c r="T102" s="141"/>
      <c r="U102" s="153"/>
    </row>
    <row r="103" spans="1:21">
      <c r="A103" s="192" t="str">
        <f>Rangs!B102</f>
        <v/>
      </c>
      <c r="B103" s="192" t="str">
        <f>Rangs!C102</f>
        <v/>
      </c>
      <c r="C103" s="207" t="str">
        <f>Rangs!D102</f>
        <v/>
      </c>
      <c r="D103" s="207" t="str">
        <f>Rangs!E102</f>
        <v/>
      </c>
      <c r="E103" s="207" t="str">
        <f>Rangs!F102</f>
        <v/>
      </c>
      <c r="F103" s="207" t="str">
        <f>Rangs!G102</f>
        <v/>
      </c>
      <c r="G103" s="207" t="str">
        <f>Rangs!H102</f>
        <v/>
      </c>
      <c r="H103" s="207" t="str">
        <f>Rangs!I102</f>
        <v/>
      </c>
      <c r="I103" s="207" t="str">
        <f>Rangs!J102</f>
        <v/>
      </c>
      <c r="J103" s="207" t="str">
        <f>Rangs!K102</f>
        <v/>
      </c>
      <c r="K103" s="207" t="str">
        <f>Rangs!L102</f>
        <v/>
      </c>
      <c r="L103" s="207" t="str">
        <f>Rangs!M102</f>
        <v/>
      </c>
      <c r="M103" s="207" t="str">
        <f>Rangs!N102</f>
        <v/>
      </c>
      <c r="N103" s="215" t="str">
        <f>Rangs!O102</f>
        <v/>
      </c>
      <c r="O103" s="203" t="s">
        <v>243</v>
      </c>
      <c r="P103" s="137">
        <f>ABS(P15-P29)</f>
        <v>0</v>
      </c>
      <c r="Q103" s="202" t="s">
        <v>95</v>
      </c>
      <c r="R103" s="137">
        <f t="shared" si="0"/>
        <v>0</v>
      </c>
      <c r="S103" s="140"/>
      <c r="T103" s="141"/>
      <c r="U103" s="153"/>
    </row>
    <row r="104" spans="1:21">
      <c r="A104" s="192" t="str">
        <f>Rangs!B103</f>
        <v/>
      </c>
      <c r="B104" s="192" t="str">
        <f>Rangs!C103</f>
        <v/>
      </c>
      <c r="C104" s="207" t="str">
        <f>Rangs!D103</f>
        <v/>
      </c>
      <c r="D104" s="207" t="str">
        <f>Rangs!E103</f>
        <v/>
      </c>
      <c r="E104" s="207" t="str">
        <f>Rangs!F103</f>
        <v/>
      </c>
      <c r="F104" s="207" t="str">
        <f>Rangs!G103</f>
        <v/>
      </c>
      <c r="G104" s="207" t="str">
        <f>Rangs!H103</f>
        <v/>
      </c>
      <c r="H104" s="207" t="str">
        <f>Rangs!I103</f>
        <v/>
      </c>
      <c r="I104" s="207" t="str">
        <f>Rangs!J103</f>
        <v/>
      </c>
      <c r="J104" s="207" t="str">
        <f>Rangs!K103</f>
        <v/>
      </c>
      <c r="K104" s="207" t="str">
        <f>Rangs!L103</f>
        <v/>
      </c>
      <c r="L104" s="207" t="str">
        <f>Rangs!M103</f>
        <v/>
      </c>
      <c r="M104" s="207" t="str">
        <f>Rangs!N103</f>
        <v/>
      </c>
      <c r="N104" s="215" t="str">
        <f>Rangs!O103</f>
        <v/>
      </c>
      <c r="O104" s="203" t="s">
        <v>256</v>
      </c>
      <c r="P104" s="137">
        <f>ABS(P15-P31)</f>
        <v>0</v>
      </c>
      <c r="Q104" s="202" t="s">
        <v>95</v>
      </c>
      <c r="R104" s="137">
        <f t="shared" si="0"/>
        <v>0</v>
      </c>
      <c r="S104" s="140"/>
      <c r="T104" s="141"/>
      <c r="U104" s="153"/>
    </row>
    <row r="105" spans="1:21">
      <c r="A105" s="192" t="str">
        <f>Rangs!B104</f>
        <v/>
      </c>
      <c r="B105" s="192" t="str">
        <f>Rangs!C104</f>
        <v/>
      </c>
      <c r="C105" s="207" t="str">
        <f>Rangs!D104</f>
        <v/>
      </c>
      <c r="D105" s="207" t="str">
        <f>Rangs!E104</f>
        <v/>
      </c>
      <c r="E105" s="207" t="str">
        <f>Rangs!F104</f>
        <v/>
      </c>
      <c r="F105" s="207" t="str">
        <f>Rangs!G104</f>
        <v/>
      </c>
      <c r="G105" s="207" t="str">
        <f>Rangs!H104</f>
        <v/>
      </c>
      <c r="H105" s="207" t="str">
        <f>Rangs!I104</f>
        <v/>
      </c>
      <c r="I105" s="207" t="str">
        <f>Rangs!J104</f>
        <v/>
      </c>
      <c r="J105" s="207" t="str">
        <f>Rangs!K104</f>
        <v/>
      </c>
      <c r="K105" s="207" t="str">
        <f>Rangs!L104</f>
        <v/>
      </c>
      <c r="L105" s="207" t="str">
        <f>Rangs!M104</f>
        <v/>
      </c>
      <c r="M105" s="207" t="str">
        <f>Rangs!N104</f>
        <v/>
      </c>
      <c r="N105" s="215" t="str">
        <f>Rangs!O104</f>
        <v/>
      </c>
      <c r="O105" s="203" t="s">
        <v>194</v>
      </c>
      <c r="P105" s="137">
        <f>ABS(P17-P19)</f>
        <v>0</v>
      </c>
      <c r="Q105" s="202" t="s">
        <v>95</v>
      </c>
      <c r="R105" s="137">
        <f t="shared" si="0"/>
        <v>0</v>
      </c>
      <c r="S105" s="177"/>
      <c r="T105" s="141"/>
      <c r="U105" s="153"/>
    </row>
    <row r="106" spans="1:21">
      <c r="O106" s="203" t="s">
        <v>202</v>
      </c>
      <c r="P106" s="137">
        <f>ABS(P17-P21)</f>
        <v>0</v>
      </c>
      <c r="Q106" s="202" t="s">
        <v>95</v>
      </c>
      <c r="R106" s="137">
        <f t="shared" si="0"/>
        <v>0</v>
      </c>
      <c r="S106" s="177"/>
      <c r="T106" s="141"/>
      <c r="U106" s="153"/>
    </row>
    <row r="107" spans="1:21">
      <c r="O107" s="203" t="s">
        <v>211</v>
      </c>
      <c r="P107" s="137">
        <f>ABS(P17-P23)</f>
        <v>0</v>
      </c>
      <c r="Q107" s="202" t="s">
        <v>95</v>
      </c>
      <c r="R107" s="137">
        <f t="shared" si="0"/>
        <v>0</v>
      </c>
      <c r="S107" s="177"/>
      <c r="T107" s="141"/>
      <c r="U107" s="153"/>
    </row>
    <row r="108" spans="1:21">
      <c r="O108" s="203" t="s">
        <v>221</v>
      </c>
      <c r="P108" s="137">
        <f>ABS(P17-P25)</f>
        <v>0</v>
      </c>
      <c r="Q108" s="202" t="s">
        <v>95</v>
      </c>
      <c r="R108" s="137">
        <f t="shared" si="0"/>
        <v>0</v>
      </c>
      <c r="S108" s="177"/>
      <c r="T108" s="141"/>
      <c r="U108" s="153"/>
    </row>
    <row r="109" spans="1:21">
      <c r="O109" s="203" t="s">
        <v>232</v>
      </c>
      <c r="P109" s="137">
        <f>ABS(P17-P27)</f>
        <v>0</v>
      </c>
      <c r="Q109" s="202" t="s">
        <v>95</v>
      </c>
      <c r="R109" s="137">
        <f t="shared" si="0"/>
        <v>0</v>
      </c>
      <c r="S109" s="177"/>
      <c r="T109" s="141"/>
      <c r="U109" s="153"/>
    </row>
    <row r="110" spans="1:21">
      <c r="O110" s="203" t="s">
        <v>244</v>
      </c>
      <c r="P110" s="137">
        <f>ABS(P17-P29)</f>
        <v>0</v>
      </c>
      <c r="Q110" s="202" t="s">
        <v>95</v>
      </c>
      <c r="R110" s="137">
        <f t="shared" si="0"/>
        <v>0</v>
      </c>
      <c r="S110" s="177"/>
      <c r="T110" s="141"/>
      <c r="U110" s="153"/>
    </row>
    <row r="111" spans="1:21">
      <c r="O111" s="203" t="s">
        <v>257</v>
      </c>
      <c r="P111" s="137">
        <f>ABS(P17-P31)</f>
        <v>0</v>
      </c>
      <c r="Q111" s="202" t="s">
        <v>95</v>
      </c>
      <c r="R111" s="137">
        <f t="shared" si="0"/>
        <v>0</v>
      </c>
      <c r="S111" s="177"/>
      <c r="T111" s="141"/>
      <c r="U111" s="153"/>
    </row>
    <row r="112" spans="1:21">
      <c r="O112" s="203" t="s">
        <v>203</v>
      </c>
      <c r="P112" s="137">
        <f>ABS(P19-P21)</f>
        <v>0</v>
      </c>
      <c r="Q112" s="202" t="s">
        <v>95</v>
      </c>
      <c r="R112" s="137">
        <f t="shared" si="0"/>
        <v>0</v>
      </c>
      <c r="S112" s="177"/>
      <c r="T112" s="141"/>
      <c r="U112" s="153"/>
    </row>
    <row r="113" spans="15:21">
      <c r="O113" s="203" t="s">
        <v>212</v>
      </c>
      <c r="P113" s="137">
        <f>ABS(P19-P23)</f>
        <v>0</v>
      </c>
      <c r="Q113" s="202" t="s">
        <v>95</v>
      </c>
      <c r="R113" s="137">
        <f t="shared" si="0"/>
        <v>0</v>
      </c>
      <c r="S113" s="177"/>
      <c r="T113" s="141"/>
      <c r="U113" s="153"/>
    </row>
    <row r="114" spans="15:21">
      <c r="O114" s="203" t="s">
        <v>222</v>
      </c>
      <c r="P114" s="137">
        <f>ABS(P19-P25)</f>
        <v>0</v>
      </c>
      <c r="Q114" s="202" t="s">
        <v>95</v>
      </c>
      <c r="R114" s="137">
        <f t="shared" ref="R114:R132" si="1">$R$40*SQRT((($P$3*14*(14+1))/(6)))</f>
        <v>0</v>
      </c>
      <c r="S114" s="177"/>
      <c r="T114" s="141"/>
      <c r="U114" s="153"/>
    </row>
    <row r="115" spans="15:21">
      <c r="O115" s="203" t="s">
        <v>233</v>
      </c>
      <c r="P115" s="137">
        <f>ABS(P19-P27)</f>
        <v>0</v>
      </c>
      <c r="Q115" s="202" t="s">
        <v>95</v>
      </c>
      <c r="R115" s="137">
        <f t="shared" si="1"/>
        <v>0</v>
      </c>
      <c r="S115" s="177"/>
      <c r="T115" s="141"/>
      <c r="U115" s="153"/>
    </row>
    <row r="116" spans="15:21">
      <c r="O116" s="203" t="s">
        <v>245</v>
      </c>
      <c r="P116" s="137">
        <f>ABS(P19-P29)</f>
        <v>0</v>
      </c>
      <c r="Q116" s="202" t="s">
        <v>95</v>
      </c>
      <c r="R116" s="137">
        <f t="shared" si="1"/>
        <v>0</v>
      </c>
      <c r="S116" s="177"/>
      <c r="T116" s="141"/>
      <c r="U116" s="153"/>
    </row>
    <row r="117" spans="15:21">
      <c r="O117" s="203" t="s">
        <v>258</v>
      </c>
      <c r="P117" s="137">
        <f>ABS(P19-P31)</f>
        <v>0</v>
      </c>
      <c r="Q117" s="202" t="s">
        <v>95</v>
      </c>
      <c r="R117" s="137">
        <f t="shared" si="1"/>
        <v>0</v>
      </c>
      <c r="S117" s="177"/>
      <c r="T117" s="141"/>
      <c r="U117" s="153"/>
    </row>
    <row r="118" spans="15:21">
      <c r="O118" s="203" t="s">
        <v>213</v>
      </c>
      <c r="P118" s="137">
        <f>ABS(P21-P23)</f>
        <v>0</v>
      </c>
      <c r="Q118" s="202" t="s">
        <v>95</v>
      </c>
      <c r="R118" s="137">
        <f t="shared" si="1"/>
        <v>0</v>
      </c>
      <c r="S118" s="177"/>
      <c r="T118" s="141"/>
      <c r="U118" s="153"/>
    </row>
    <row r="119" spans="15:21">
      <c r="O119" s="203" t="s">
        <v>223</v>
      </c>
      <c r="P119" s="137">
        <f>ABS(P21-P25)</f>
        <v>0</v>
      </c>
      <c r="Q119" s="202" t="s">
        <v>95</v>
      </c>
      <c r="R119" s="137">
        <f t="shared" si="1"/>
        <v>0</v>
      </c>
      <c r="S119" s="177"/>
      <c r="T119" s="141"/>
      <c r="U119" s="153"/>
    </row>
    <row r="120" spans="15:21">
      <c r="O120" s="203" t="s">
        <v>234</v>
      </c>
      <c r="P120" s="137">
        <f>ABS(P21-P27)</f>
        <v>0</v>
      </c>
      <c r="Q120" s="202" t="s">
        <v>95</v>
      </c>
      <c r="R120" s="137">
        <f t="shared" si="1"/>
        <v>0</v>
      </c>
      <c r="S120" s="177"/>
      <c r="T120" s="141"/>
      <c r="U120" s="153"/>
    </row>
    <row r="121" spans="15:21">
      <c r="O121" s="203" t="s">
        <v>246</v>
      </c>
      <c r="P121" s="137">
        <f>ABS(P21-P29)</f>
        <v>0</v>
      </c>
      <c r="Q121" s="202" t="s">
        <v>95</v>
      </c>
      <c r="R121" s="137">
        <f t="shared" si="1"/>
        <v>0</v>
      </c>
      <c r="S121" s="177"/>
      <c r="T121" s="141"/>
      <c r="U121" s="153"/>
    </row>
    <row r="122" spans="15:21">
      <c r="O122" s="203" t="s">
        <v>259</v>
      </c>
      <c r="P122" s="137">
        <f>ABS(P21-P31)</f>
        <v>0</v>
      </c>
      <c r="Q122" s="202" t="s">
        <v>95</v>
      </c>
      <c r="R122" s="137">
        <f t="shared" si="1"/>
        <v>0</v>
      </c>
      <c r="S122" s="177"/>
      <c r="T122" s="141"/>
      <c r="U122" s="153"/>
    </row>
    <row r="123" spans="15:21">
      <c r="O123" s="203" t="s">
        <v>224</v>
      </c>
      <c r="P123" s="137">
        <f>ABS(P23-P25)</f>
        <v>0</v>
      </c>
      <c r="Q123" s="202" t="s">
        <v>95</v>
      </c>
      <c r="R123" s="137">
        <f t="shared" si="1"/>
        <v>0</v>
      </c>
      <c r="S123" s="177"/>
      <c r="T123" s="141"/>
      <c r="U123" s="153"/>
    </row>
    <row r="124" spans="15:21">
      <c r="O124" s="203" t="s">
        <v>235</v>
      </c>
      <c r="P124" s="137">
        <f>ABS(P23-P27)</f>
        <v>0</v>
      </c>
      <c r="Q124" s="202" t="s">
        <v>95</v>
      </c>
      <c r="R124" s="137">
        <f t="shared" si="1"/>
        <v>0</v>
      </c>
      <c r="S124" s="177"/>
      <c r="T124" s="141"/>
      <c r="U124" s="153"/>
    </row>
    <row r="125" spans="15:21">
      <c r="O125" s="203" t="s">
        <v>247</v>
      </c>
      <c r="P125" s="137">
        <f>ABS(P23-P29)</f>
        <v>0</v>
      </c>
      <c r="Q125" s="202" t="s">
        <v>95</v>
      </c>
      <c r="R125" s="137">
        <f t="shared" si="1"/>
        <v>0</v>
      </c>
      <c r="S125" s="177"/>
      <c r="T125" s="141"/>
      <c r="U125" s="153"/>
    </row>
    <row r="126" spans="15:21">
      <c r="O126" s="203" t="s">
        <v>260</v>
      </c>
      <c r="P126" s="137">
        <f>ABS(P23-P31)</f>
        <v>0</v>
      </c>
      <c r="Q126" s="202" t="s">
        <v>95</v>
      </c>
      <c r="R126" s="137">
        <f t="shared" si="1"/>
        <v>0</v>
      </c>
      <c r="S126" s="177"/>
      <c r="T126" s="141"/>
      <c r="U126" s="153"/>
    </row>
    <row r="127" spans="15:21">
      <c r="O127" s="203" t="s">
        <v>236</v>
      </c>
      <c r="P127" s="137">
        <f>ABS(P25-P27)</f>
        <v>0</v>
      </c>
      <c r="Q127" s="202" t="s">
        <v>95</v>
      </c>
      <c r="R127" s="137">
        <f t="shared" si="1"/>
        <v>0</v>
      </c>
      <c r="S127" s="177"/>
      <c r="T127" s="141"/>
      <c r="U127" s="153"/>
    </row>
    <row r="128" spans="15:21">
      <c r="O128" s="203" t="s">
        <v>248</v>
      </c>
      <c r="P128" s="137">
        <f>ABS(P25-P29)</f>
        <v>0</v>
      </c>
      <c r="Q128" s="202" t="s">
        <v>95</v>
      </c>
      <c r="R128" s="137">
        <f t="shared" si="1"/>
        <v>0</v>
      </c>
      <c r="S128" s="177"/>
      <c r="T128" s="141"/>
      <c r="U128" s="153"/>
    </row>
    <row r="129" spans="1:21">
      <c r="O129" s="203" t="s">
        <v>261</v>
      </c>
      <c r="P129" s="137">
        <f>ABS(P25-P31)</f>
        <v>0</v>
      </c>
      <c r="Q129" s="202" t="s">
        <v>95</v>
      </c>
      <c r="R129" s="137">
        <f t="shared" si="1"/>
        <v>0</v>
      </c>
      <c r="S129" s="177"/>
      <c r="T129" s="141"/>
      <c r="U129" s="153"/>
    </row>
    <row r="130" spans="1:21">
      <c r="O130" s="203" t="s">
        <v>249</v>
      </c>
      <c r="P130" s="137">
        <f>ABS(P27-P29)</f>
        <v>0</v>
      </c>
      <c r="Q130" s="202" t="s">
        <v>95</v>
      </c>
      <c r="R130" s="137">
        <f t="shared" si="1"/>
        <v>0</v>
      </c>
      <c r="S130" s="177"/>
      <c r="T130" s="141"/>
      <c r="U130" s="153"/>
    </row>
    <row r="131" spans="1:21">
      <c r="O131" s="203" t="s">
        <v>262</v>
      </c>
      <c r="P131" s="137">
        <f>ABS(P27-P31)</f>
        <v>0</v>
      </c>
      <c r="Q131" s="202" t="s">
        <v>95</v>
      </c>
      <c r="R131" s="137">
        <f t="shared" si="1"/>
        <v>0</v>
      </c>
      <c r="S131" s="177"/>
      <c r="T131" s="141"/>
      <c r="U131" s="153"/>
    </row>
    <row r="132" spans="1:21" ht="16.2" thickBot="1">
      <c r="O132" s="204" t="s">
        <v>263</v>
      </c>
      <c r="P132" s="155">
        <f>ABS(P29-P31)</f>
        <v>0</v>
      </c>
      <c r="Q132" s="205" t="s">
        <v>95</v>
      </c>
      <c r="R132" s="155">
        <f t="shared" si="1"/>
        <v>0</v>
      </c>
      <c r="S132" s="206"/>
      <c r="T132" s="159"/>
      <c r="U132" s="160"/>
    </row>
    <row r="133" spans="1:21" ht="16.2" thickBot="1">
      <c r="A133" s="97" t="str">
        <f>Rangs!B103</f>
        <v/>
      </c>
      <c r="B133" s="97" t="str">
        <f>Rangs!C103</f>
        <v/>
      </c>
      <c r="C133" s="97" t="str">
        <f>Rangs!D103</f>
        <v/>
      </c>
      <c r="D133" s="97" t="str">
        <f>Rangs!E103</f>
        <v/>
      </c>
      <c r="E133" s="97" t="str">
        <f>Rangs!F103</f>
        <v/>
      </c>
      <c r="F133" s="97" t="str">
        <f>Rangs!G103</f>
        <v/>
      </c>
      <c r="G133" s="97" t="str">
        <f>Rangs!H103</f>
        <v/>
      </c>
      <c r="H133" s="97" t="str">
        <f>Rangs!I103</f>
        <v/>
      </c>
      <c r="I133" s="97" t="str">
        <f>Rangs!J103</f>
        <v/>
      </c>
      <c r="J133" s="97" t="str">
        <f>Rangs!K103</f>
        <v/>
      </c>
      <c r="K133" s="97" t="str">
        <f>Rangs!L103</f>
        <v/>
      </c>
      <c r="N133" s="97" t="str">
        <f>Rangs!M103</f>
        <v/>
      </c>
      <c r="O133" s="114"/>
      <c r="P133" s="115"/>
      <c r="Q133" s="115"/>
      <c r="R133" s="115"/>
      <c r="S133" s="115"/>
      <c r="T133" s="115"/>
      <c r="U133" s="115"/>
    </row>
    <row r="134" spans="1:21" ht="48.75" customHeight="1">
      <c r="A134" s="97" t="str">
        <f>Rangs!B104</f>
        <v/>
      </c>
      <c r="B134" s="97" t="str">
        <f>Rangs!C104</f>
        <v/>
      </c>
      <c r="C134" s="97" t="str">
        <f>Rangs!D104</f>
        <v/>
      </c>
      <c r="D134" s="97" t="str">
        <f>Rangs!E104</f>
        <v/>
      </c>
      <c r="E134" s="97" t="str">
        <f>Rangs!F104</f>
        <v/>
      </c>
      <c r="F134" s="97" t="str">
        <f>Rangs!G104</f>
        <v/>
      </c>
      <c r="G134" s="97" t="str">
        <f>Rangs!H104</f>
        <v/>
      </c>
      <c r="H134" s="97" t="str">
        <f>Rangs!I104</f>
        <v/>
      </c>
      <c r="I134" s="97" t="str">
        <f>Rangs!J104</f>
        <v/>
      </c>
      <c r="J134" s="97" t="str">
        <f>Rangs!K104</f>
        <v/>
      </c>
      <c r="K134" s="97" t="str">
        <f>Rangs!L104</f>
        <v/>
      </c>
      <c r="N134" s="97" t="str">
        <f>Rangs!M104</f>
        <v/>
      </c>
      <c r="O134" s="254" t="s">
        <v>396</v>
      </c>
      <c r="P134" s="255"/>
      <c r="Q134" s="255"/>
      <c r="R134" s="255"/>
      <c r="S134" s="255"/>
      <c r="T134" s="255"/>
      <c r="U134" s="256"/>
    </row>
    <row r="135" spans="1:21">
      <c r="O135" s="143"/>
      <c r="P135" s="122"/>
      <c r="Q135" s="122"/>
      <c r="R135" s="122"/>
      <c r="S135" s="122"/>
      <c r="T135" s="122"/>
      <c r="U135" s="144"/>
    </row>
    <row r="136" spans="1:21">
      <c r="O136" s="143"/>
      <c r="P136" s="250"/>
      <c r="Q136" s="250"/>
      <c r="R136" s="250"/>
      <c r="S136" s="250"/>
      <c r="T136" s="250"/>
      <c r="U136" s="251"/>
    </row>
    <row r="137" spans="1:21">
      <c r="O137" s="164"/>
      <c r="P137" s="275" t="s">
        <v>81</v>
      </c>
      <c r="Q137" s="276"/>
      <c r="R137" s="275" t="s">
        <v>82</v>
      </c>
      <c r="S137" s="276"/>
      <c r="T137" s="123"/>
      <c r="U137" s="165"/>
    </row>
    <row r="138" spans="1:21">
      <c r="O138" s="166" t="s">
        <v>39</v>
      </c>
      <c r="P138" s="116">
        <v>0.05</v>
      </c>
      <c r="Q138" s="116">
        <v>0.01</v>
      </c>
      <c r="R138" s="116">
        <v>0.05</v>
      </c>
      <c r="S138" s="116">
        <v>0.01</v>
      </c>
      <c r="T138" s="123"/>
      <c r="U138" s="165"/>
    </row>
    <row r="139" spans="1:21" ht="16.2" thickBot="1">
      <c r="O139" s="180" t="s">
        <v>98</v>
      </c>
      <c r="P139" s="124">
        <v>3</v>
      </c>
      <c r="Q139" s="125">
        <v>4</v>
      </c>
      <c r="R139" s="125">
        <v>5</v>
      </c>
      <c r="S139" s="118">
        <v>6</v>
      </c>
      <c r="T139" s="126"/>
      <c r="U139" s="168"/>
    </row>
    <row r="140" spans="1:21" ht="16.2" thickBot="1">
      <c r="O140" s="181" t="s">
        <v>91</v>
      </c>
      <c r="P140" s="134">
        <v>3</v>
      </c>
      <c r="Q140" s="122"/>
      <c r="R140" s="122"/>
      <c r="S140" s="122"/>
      <c r="T140" s="122"/>
      <c r="U140" s="144"/>
    </row>
    <row r="141" spans="1:21">
      <c r="O141" s="143"/>
      <c r="P141" s="122"/>
      <c r="Q141" s="169" t="s">
        <v>99</v>
      </c>
      <c r="R141" s="162">
        <f>VLOOKUP(13,_TZ3,P140,FALSE)</f>
        <v>2.7981330678573997</v>
      </c>
      <c r="S141" s="122"/>
      <c r="T141" s="122"/>
      <c r="U141" s="144"/>
    </row>
    <row r="142" spans="1:21">
      <c r="O142" s="247" t="s">
        <v>93</v>
      </c>
      <c r="P142" s="248"/>
      <c r="Q142" s="249" t="s">
        <v>94</v>
      </c>
      <c r="R142" s="264"/>
      <c r="S142" s="135"/>
      <c r="T142" s="136"/>
      <c r="U142" s="151"/>
    </row>
    <row r="143" spans="1:21">
      <c r="O143" s="203" t="s">
        <v>164</v>
      </c>
      <c r="P143" s="137">
        <f>ABS(P5-P7)</f>
        <v>0</v>
      </c>
      <c r="Q143" s="202" t="s">
        <v>95</v>
      </c>
      <c r="R143" s="137">
        <f>$R$141*SQRT(($P$3*14*(14+1))/6)</f>
        <v>0</v>
      </c>
      <c r="S143" s="140" t="s">
        <v>96</v>
      </c>
      <c r="T143" s="141"/>
      <c r="U143" s="153"/>
    </row>
    <row r="144" spans="1:21">
      <c r="O144" s="203" t="s">
        <v>165</v>
      </c>
      <c r="P144" s="137">
        <f>ABS(P5-P9)</f>
        <v>0</v>
      </c>
      <c r="Q144" s="202" t="s">
        <v>95</v>
      </c>
      <c r="R144" s="137">
        <f t="shared" ref="R144:R155" si="2">$R$141*SQRT(($P$3*14*(14+1))/6)</f>
        <v>0</v>
      </c>
      <c r="S144" s="140" t="s">
        <v>135</v>
      </c>
      <c r="T144" s="141"/>
      <c r="U144" s="153"/>
    </row>
    <row r="145" spans="15:21">
      <c r="O145" s="203" t="s">
        <v>169</v>
      </c>
      <c r="P145" s="137">
        <f>ABS(P5-P11)</f>
        <v>0</v>
      </c>
      <c r="Q145" s="202" t="s">
        <v>95</v>
      </c>
      <c r="R145" s="137">
        <f t="shared" si="2"/>
        <v>0</v>
      </c>
      <c r="S145" s="140" t="s">
        <v>103</v>
      </c>
      <c r="T145" s="141"/>
      <c r="U145" s="153"/>
    </row>
    <row r="146" spans="15:21">
      <c r="O146" s="203" t="s">
        <v>174</v>
      </c>
      <c r="P146" s="137">
        <f>ABS(P5-P13)</f>
        <v>0</v>
      </c>
      <c r="Q146" s="202" t="s">
        <v>95</v>
      </c>
      <c r="R146" s="137">
        <f t="shared" si="2"/>
        <v>0</v>
      </c>
      <c r="S146" s="140"/>
      <c r="T146" s="141"/>
      <c r="U146" s="153"/>
    </row>
    <row r="147" spans="15:21">
      <c r="O147" s="203" t="s">
        <v>180</v>
      </c>
      <c r="P147" s="137">
        <f>ABS(P5-P15)</f>
        <v>0</v>
      </c>
      <c r="Q147" s="202" t="s">
        <v>95</v>
      </c>
      <c r="R147" s="137">
        <f t="shared" si="2"/>
        <v>0</v>
      </c>
      <c r="S147" s="140"/>
      <c r="T147" s="141"/>
      <c r="U147" s="153"/>
    </row>
    <row r="148" spans="15:21">
      <c r="O148" s="203" t="s">
        <v>187</v>
      </c>
      <c r="P148" s="137">
        <f>ABS(P5-P17)</f>
        <v>0</v>
      </c>
      <c r="Q148" s="202" t="s">
        <v>95</v>
      </c>
      <c r="R148" s="137">
        <f t="shared" si="2"/>
        <v>0</v>
      </c>
      <c r="S148" s="140"/>
      <c r="T148" s="141"/>
      <c r="U148" s="153"/>
    </row>
    <row r="149" spans="15:21">
      <c r="O149" s="203" t="s">
        <v>195</v>
      </c>
      <c r="P149" s="137">
        <f>ABS(P5-P19)</f>
        <v>0</v>
      </c>
      <c r="Q149" s="202" t="s">
        <v>95</v>
      </c>
      <c r="R149" s="137">
        <f t="shared" si="2"/>
        <v>0</v>
      </c>
      <c r="S149" s="177"/>
      <c r="T149" s="141"/>
      <c r="U149" s="153"/>
    </row>
    <row r="150" spans="15:21">
      <c r="O150" s="203" t="s">
        <v>204</v>
      </c>
      <c r="P150" s="137">
        <f>ABS(P5-P21)</f>
        <v>0</v>
      </c>
      <c r="Q150" s="202" t="s">
        <v>95</v>
      </c>
      <c r="R150" s="137">
        <f t="shared" si="2"/>
        <v>0</v>
      </c>
      <c r="S150" s="177"/>
      <c r="T150" s="141"/>
      <c r="U150" s="153"/>
    </row>
    <row r="151" spans="15:21">
      <c r="O151" s="203" t="s">
        <v>214</v>
      </c>
      <c r="P151" s="137">
        <f>ABS(P5-P23)</f>
        <v>0</v>
      </c>
      <c r="Q151" s="202" t="s">
        <v>95</v>
      </c>
      <c r="R151" s="137">
        <f t="shared" si="2"/>
        <v>0</v>
      </c>
      <c r="S151" s="177"/>
      <c r="T151" s="141"/>
      <c r="U151" s="153"/>
    </row>
    <row r="152" spans="15:21">
      <c r="O152" s="203" t="s">
        <v>225</v>
      </c>
      <c r="P152" s="137">
        <f>ABS(P5-P25)</f>
        <v>0</v>
      </c>
      <c r="Q152" s="202" t="s">
        <v>95</v>
      </c>
      <c r="R152" s="137">
        <f t="shared" si="2"/>
        <v>0</v>
      </c>
      <c r="S152" s="177"/>
      <c r="T152" s="141"/>
      <c r="U152" s="153"/>
    </row>
    <row r="153" spans="15:21">
      <c r="O153" s="203" t="s">
        <v>237</v>
      </c>
      <c r="P153" s="137">
        <f>ABS(P5-P27)</f>
        <v>0</v>
      </c>
      <c r="Q153" s="202" t="s">
        <v>95</v>
      </c>
      <c r="R153" s="137">
        <f t="shared" si="2"/>
        <v>0</v>
      </c>
      <c r="S153" s="177"/>
      <c r="T153" s="141"/>
      <c r="U153" s="153"/>
    </row>
    <row r="154" spans="15:21">
      <c r="O154" s="203" t="s">
        <v>250</v>
      </c>
      <c r="P154" s="137">
        <f>ABS(P5-P29)</f>
        <v>0</v>
      </c>
      <c r="Q154" s="202" t="s">
        <v>95</v>
      </c>
      <c r="R154" s="137">
        <f t="shared" si="2"/>
        <v>0</v>
      </c>
      <c r="S154" s="177"/>
      <c r="T154" s="141"/>
      <c r="U154" s="153"/>
    </row>
    <row r="155" spans="15:21" ht="16.2" thickBot="1">
      <c r="O155" s="204" t="s">
        <v>264</v>
      </c>
      <c r="P155" s="155">
        <f>ABS(P5-P31)</f>
        <v>0</v>
      </c>
      <c r="Q155" s="205" t="s">
        <v>95</v>
      </c>
      <c r="R155" s="155">
        <f t="shared" si="2"/>
        <v>0</v>
      </c>
      <c r="S155" s="206"/>
      <c r="T155" s="159"/>
      <c r="U155" s="160"/>
    </row>
  </sheetData>
  <sheetProtection sheet="1" objects="1" scenarios="1" formatCells="0"/>
  <mergeCells count="12">
    <mergeCell ref="A1:U1"/>
    <mergeCell ref="A4:N4"/>
    <mergeCell ref="O33:U33"/>
    <mergeCell ref="P35:U35"/>
    <mergeCell ref="O41:P41"/>
    <mergeCell ref="Q41:R41"/>
    <mergeCell ref="O134:U134"/>
    <mergeCell ref="P136:U136"/>
    <mergeCell ref="P137:Q137"/>
    <mergeCell ref="R137:S137"/>
    <mergeCell ref="O142:P142"/>
    <mergeCell ref="Q142:R142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/>
  <dimension ref="A2:BT337"/>
  <sheetViews>
    <sheetView showGridLines="0" zoomScale="90" workbookViewId="0">
      <selection activeCell="B7" sqref="B7"/>
    </sheetView>
  </sheetViews>
  <sheetFormatPr baseColWidth="10" defaultColWidth="9.796875" defaultRowHeight="13.2"/>
  <cols>
    <col min="1" max="1" width="5.8984375" style="53" customWidth="1"/>
    <col min="2" max="16" width="6.5" style="53" customWidth="1"/>
    <col min="17" max="17" width="5.296875" style="53" hidden="1" customWidth="1"/>
    <col min="18" max="18" width="6.5" style="53" hidden="1" customWidth="1"/>
    <col min="19" max="19" width="5.69921875" style="53" hidden="1" customWidth="1"/>
    <col min="20" max="20" width="10" style="53" customWidth="1"/>
    <col min="21" max="49" width="4.09765625" style="53" customWidth="1"/>
    <col min="50" max="63" width="5" style="53" customWidth="1"/>
    <col min="64" max="64" width="7.5" style="53" customWidth="1"/>
    <col min="65" max="72" width="4.09765625" style="53" customWidth="1"/>
    <col min="73" max="16384" width="9.796875" style="53"/>
  </cols>
  <sheetData>
    <row r="2" spans="1:72" ht="16.5" customHeight="1">
      <c r="D2" s="54" t="s">
        <v>136</v>
      </c>
    </row>
    <row r="3" spans="1:72" ht="15.75" customHeight="1">
      <c r="A3" s="53" t="s">
        <v>1</v>
      </c>
      <c r="F3" s="55"/>
    </row>
    <row r="4" spans="1:72" ht="14.25" customHeight="1">
      <c r="A4" s="56" t="s">
        <v>2</v>
      </c>
      <c r="F4" s="240" t="str">
        <f>IF(T110=0,"","ERREUR : les effectifs des différentes séries ne sont pas égaux")</f>
        <v/>
      </c>
    </row>
    <row r="5" spans="1:72" ht="14.25" customHeight="1">
      <c r="A5" s="57" t="s">
        <v>3</v>
      </c>
      <c r="D5" s="241" t="s">
        <v>341</v>
      </c>
      <c r="S5" s="58"/>
      <c r="T5" s="58"/>
      <c r="U5" s="58"/>
      <c r="V5" s="58"/>
      <c r="W5" s="58"/>
    </row>
    <row r="6" spans="1:72">
      <c r="A6" s="59" t="s">
        <v>4</v>
      </c>
      <c r="B6" s="59" t="s">
        <v>5</v>
      </c>
      <c r="C6" s="59" t="s">
        <v>6</v>
      </c>
      <c r="D6" s="59" t="s">
        <v>7</v>
      </c>
      <c r="E6" s="59" t="s">
        <v>8</v>
      </c>
      <c r="F6" s="59" t="s">
        <v>9</v>
      </c>
      <c r="G6" s="59" t="s">
        <v>10</v>
      </c>
      <c r="H6" s="59" t="s">
        <v>11</v>
      </c>
      <c r="I6" s="59" t="s">
        <v>12</v>
      </c>
      <c r="J6" s="59" t="s">
        <v>13</v>
      </c>
      <c r="K6" s="59" t="s">
        <v>14</v>
      </c>
      <c r="L6" s="59" t="s">
        <v>15</v>
      </c>
      <c r="M6" s="59" t="s">
        <v>16</v>
      </c>
      <c r="N6" s="59" t="s">
        <v>17</v>
      </c>
      <c r="O6" s="59" t="s">
        <v>18</v>
      </c>
      <c r="P6" s="59" t="s">
        <v>19</v>
      </c>
      <c r="Q6" s="60"/>
      <c r="R6" s="61" t="s">
        <v>20</v>
      </c>
      <c r="S6" s="61" t="s">
        <v>21</v>
      </c>
      <c r="T6" s="62"/>
      <c r="U6" s="61" t="s">
        <v>5</v>
      </c>
      <c r="V6" s="61" t="s">
        <v>6</v>
      </c>
      <c r="W6" s="61" t="s">
        <v>7</v>
      </c>
      <c r="X6" s="61" t="s">
        <v>8</v>
      </c>
      <c r="Y6" s="61" t="s">
        <v>9</v>
      </c>
      <c r="Z6" s="61" t="s">
        <v>10</v>
      </c>
      <c r="AA6" s="61" t="s">
        <v>11</v>
      </c>
      <c r="AB6" s="61" t="s">
        <v>12</v>
      </c>
      <c r="AC6" s="61" t="s">
        <v>13</v>
      </c>
      <c r="AD6" s="61" t="s">
        <v>14</v>
      </c>
      <c r="AE6" s="61" t="s">
        <v>15</v>
      </c>
      <c r="AF6" s="61" t="s">
        <v>16</v>
      </c>
      <c r="AG6" s="61" t="s">
        <v>17</v>
      </c>
      <c r="AH6" s="61" t="s">
        <v>18</v>
      </c>
      <c r="AI6" s="61" t="s">
        <v>19</v>
      </c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</row>
    <row r="7" spans="1:72">
      <c r="A7" s="53">
        <v>1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63" t="str">
        <f>IF(B7="","",VAR(B7:P7))</f>
        <v/>
      </c>
      <c r="R7" s="64">
        <f>SUM(B7:P7)</f>
        <v>0</v>
      </c>
      <c r="S7" s="65">
        <f>R7^2</f>
        <v>0</v>
      </c>
      <c r="T7" s="66" t="s">
        <v>114</v>
      </c>
      <c r="U7" s="62" t="e">
        <f>MEDIAN(B7:B106)</f>
        <v>#NUM!</v>
      </c>
      <c r="V7" s="62" t="e">
        <f t="shared" ref="V7:AG7" si="0">MEDIAN(C7:C106)</f>
        <v>#NUM!</v>
      </c>
      <c r="W7" s="62" t="e">
        <f t="shared" si="0"/>
        <v>#NUM!</v>
      </c>
      <c r="X7" s="62" t="e">
        <f t="shared" si="0"/>
        <v>#NUM!</v>
      </c>
      <c r="Y7" s="62" t="e">
        <f t="shared" si="0"/>
        <v>#NUM!</v>
      </c>
      <c r="Z7" s="62" t="e">
        <f t="shared" si="0"/>
        <v>#NUM!</v>
      </c>
      <c r="AA7" s="62" t="e">
        <f t="shared" si="0"/>
        <v>#NUM!</v>
      </c>
      <c r="AB7" s="62" t="e">
        <f t="shared" si="0"/>
        <v>#NUM!</v>
      </c>
      <c r="AC7" s="62" t="e">
        <f t="shared" si="0"/>
        <v>#NUM!</v>
      </c>
      <c r="AD7" s="62" t="e">
        <f t="shared" si="0"/>
        <v>#NUM!</v>
      </c>
      <c r="AE7" s="62" t="e">
        <f t="shared" si="0"/>
        <v>#NUM!</v>
      </c>
      <c r="AF7" s="62" t="e">
        <f t="shared" si="0"/>
        <v>#NUM!</v>
      </c>
      <c r="AG7" s="62" t="e">
        <f t="shared" si="0"/>
        <v>#NUM!</v>
      </c>
      <c r="AH7" s="62" t="e">
        <f>MEDIAN(O7:O106)</f>
        <v>#NUM!</v>
      </c>
      <c r="AI7" s="62" t="e">
        <f>MEDIAN(P7:P106)</f>
        <v>#NUM!</v>
      </c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</row>
    <row r="8" spans="1:72">
      <c r="A8" s="53">
        <v>2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63" t="str">
        <f t="shared" ref="Q8:Q71" si="1">IF(B8="","",VAR(B8:P8))</f>
        <v/>
      </c>
      <c r="R8" s="64">
        <f t="shared" ref="R8:R38" si="2">SUM(B8:P8)</f>
        <v>0</v>
      </c>
      <c r="S8" s="65">
        <f t="shared" ref="S8:S71" si="3">R8^2</f>
        <v>0</v>
      </c>
      <c r="T8" s="66" t="s">
        <v>115</v>
      </c>
      <c r="U8" s="62" t="e">
        <f>QUARTILE(B7:B106,1)</f>
        <v>#NUM!</v>
      </c>
      <c r="V8" s="62" t="e">
        <f t="shared" ref="V8:AG8" si="4">QUARTILE(C7:C106,1)</f>
        <v>#NUM!</v>
      </c>
      <c r="W8" s="62" t="e">
        <f t="shared" si="4"/>
        <v>#NUM!</v>
      </c>
      <c r="X8" s="62" t="e">
        <f t="shared" si="4"/>
        <v>#NUM!</v>
      </c>
      <c r="Y8" s="62" t="e">
        <f t="shared" si="4"/>
        <v>#NUM!</v>
      </c>
      <c r="Z8" s="62" t="e">
        <f t="shared" si="4"/>
        <v>#NUM!</v>
      </c>
      <c r="AA8" s="62" t="e">
        <f t="shared" si="4"/>
        <v>#NUM!</v>
      </c>
      <c r="AB8" s="62" t="e">
        <f t="shared" si="4"/>
        <v>#NUM!</v>
      </c>
      <c r="AC8" s="62" t="e">
        <f t="shared" si="4"/>
        <v>#NUM!</v>
      </c>
      <c r="AD8" s="62" t="e">
        <f t="shared" si="4"/>
        <v>#NUM!</v>
      </c>
      <c r="AE8" s="62" t="e">
        <f t="shared" si="4"/>
        <v>#NUM!</v>
      </c>
      <c r="AF8" s="62" t="e">
        <f t="shared" si="4"/>
        <v>#NUM!</v>
      </c>
      <c r="AG8" s="62" t="e">
        <f t="shared" si="4"/>
        <v>#NUM!</v>
      </c>
      <c r="AH8" s="62" t="e">
        <f>QUARTILE(O7:O106,1)</f>
        <v>#NUM!</v>
      </c>
      <c r="AI8" s="62" t="e">
        <f>QUARTILE(P7:P106,1)</f>
        <v>#NUM!</v>
      </c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</row>
    <row r="9" spans="1:72">
      <c r="A9" s="53">
        <v>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63" t="str">
        <f t="shared" si="1"/>
        <v/>
      </c>
      <c r="R9" s="64">
        <f t="shared" si="2"/>
        <v>0</v>
      </c>
      <c r="S9" s="65">
        <f t="shared" si="3"/>
        <v>0</v>
      </c>
      <c r="T9" s="66" t="s">
        <v>116</v>
      </c>
      <c r="U9" s="62" t="e">
        <f>QUARTILE(B7:B106,3)</f>
        <v>#NUM!</v>
      </c>
      <c r="V9" s="62" t="e">
        <f t="shared" ref="V9:AG9" si="5">QUARTILE(C7:C106,3)</f>
        <v>#NUM!</v>
      </c>
      <c r="W9" s="62" t="e">
        <f t="shared" si="5"/>
        <v>#NUM!</v>
      </c>
      <c r="X9" s="62" t="e">
        <f t="shared" si="5"/>
        <v>#NUM!</v>
      </c>
      <c r="Y9" s="62" t="e">
        <f t="shared" si="5"/>
        <v>#NUM!</v>
      </c>
      <c r="Z9" s="62" t="e">
        <f t="shared" si="5"/>
        <v>#NUM!</v>
      </c>
      <c r="AA9" s="62" t="e">
        <f t="shared" si="5"/>
        <v>#NUM!</v>
      </c>
      <c r="AB9" s="62" t="e">
        <f t="shared" si="5"/>
        <v>#NUM!</v>
      </c>
      <c r="AC9" s="62" t="e">
        <f t="shared" si="5"/>
        <v>#NUM!</v>
      </c>
      <c r="AD9" s="62" t="e">
        <f t="shared" si="5"/>
        <v>#NUM!</v>
      </c>
      <c r="AE9" s="62" t="e">
        <f t="shared" si="5"/>
        <v>#NUM!</v>
      </c>
      <c r="AF9" s="62" t="e">
        <f t="shared" si="5"/>
        <v>#NUM!</v>
      </c>
      <c r="AG9" s="62" t="e">
        <f t="shared" si="5"/>
        <v>#NUM!</v>
      </c>
      <c r="AH9" s="62" t="e">
        <f>QUARTILE(O7:O106,3)</f>
        <v>#NUM!</v>
      </c>
      <c r="AI9" s="62" t="e">
        <f>QUARTILE(P7:P106,3)</f>
        <v>#NUM!</v>
      </c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</row>
    <row r="10" spans="1:72">
      <c r="A10" s="53">
        <v>4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63" t="str">
        <f t="shared" si="1"/>
        <v/>
      </c>
      <c r="R10" s="64">
        <f>SUM(B10:P10)</f>
        <v>0</v>
      </c>
      <c r="S10" s="65">
        <f t="shared" si="3"/>
        <v>0</v>
      </c>
      <c r="T10" s="66" t="s">
        <v>117</v>
      </c>
      <c r="U10" s="62" t="e">
        <f>U7-U8</f>
        <v>#NUM!</v>
      </c>
      <c r="V10" s="62" t="e">
        <f t="shared" ref="V10:AI10" si="6">V7-V8</f>
        <v>#NUM!</v>
      </c>
      <c r="W10" s="62" t="e">
        <f t="shared" si="6"/>
        <v>#NUM!</v>
      </c>
      <c r="X10" s="62" t="e">
        <f t="shared" si="6"/>
        <v>#NUM!</v>
      </c>
      <c r="Y10" s="62" t="e">
        <f t="shared" si="6"/>
        <v>#NUM!</v>
      </c>
      <c r="Z10" s="62" t="e">
        <f t="shared" si="6"/>
        <v>#NUM!</v>
      </c>
      <c r="AA10" s="62" t="e">
        <f t="shared" si="6"/>
        <v>#NUM!</v>
      </c>
      <c r="AB10" s="62" t="e">
        <f t="shared" si="6"/>
        <v>#NUM!</v>
      </c>
      <c r="AC10" s="62" t="e">
        <f t="shared" si="6"/>
        <v>#NUM!</v>
      </c>
      <c r="AD10" s="62" t="e">
        <f t="shared" si="6"/>
        <v>#NUM!</v>
      </c>
      <c r="AE10" s="62" t="e">
        <f t="shared" si="6"/>
        <v>#NUM!</v>
      </c>
      <c r="AF10" s="62" t="e">
        <f t="shared" si="6"/>
        <v>#NUM!</v>
      </c>
      <c r="AG10" s="62" t="e">
        <f t="shared" si="6"/>
        <v>#NUM!</v>
      </c>
      <c r="AH10" s="62" t="e">
        <f t="shared" si="6"/>
        <v>#NUM!</v>
      </c>
      <c r="AI10" s="62" t="e">
        <f t="shared" si="6"/>
        <v>#NUM!</v>
      </c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</row>
    <row r="11" spans="1:72">
      <c r="A11" s="53">
        <v>5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63" t="str">
        <f t="shared" si="1"/>
        <v/>
      </c>
      <c r="R11" s="64">
        <f t="shared" si="2"/>
        <v>0</v>
      </c>
      <c r="S11" s="65">
        <f t="shared" si="3"/>
        <v>0</v>
      </c>
      <c r="T11" s="66" t="s">
        <v>118</v>
      </c>
      <c r="U11" s="62" t="e">
        <f>U9-U7</f>
        <v>#NUM!</v>
      </c>
      <c r="V11" s="62" t="e">
        <f t="shared" ref="V11:AI11" si="7">V9-V7</f>
        <v>#NUM!</v>
      </c>
      <c r="W11" s="62" t="e">
        <f t="shared" si="7"/>
        <v>#NUM!</v>
      </c>
      <c r="X11" s="62" t="e">
        <f t="shared" si="7"/>
        <v>#NUM!</v>
      </c>
      <c r="Y11" s="62" t="e">
        <f t="shared" si="7"/>
        <v>#NUM!</v>
      </c>
      <c r="Z11" s="62" t="e">
        <f t="shared" si="7"/>
        <v>#NUM!</v>
      </c>
      <c r="AA11" s="62" t="e">
        <f t="shared" si="7"/>
        <v>#NUM!</v>
      </c>
      <c r="AB11" s="62" t="e">
        <f t="shared" si="7"/>
        <v>#NUM!</v>
      </c>
      <c r="AC11" s="62" t="e">
        <f t="shared" si="7"/>
        <v>#NUM!</v>
      </c>
      <c r="AD11" s="62" t="e">
        <f t="shared" si="7"/>
        <v>#NUM!</v>
      </c>
      <c r="AE11" s="62" t="e">
        <f t="shared" si="7"/>
        <v>#NUM!</v>
      </c>
      <c r="AF11" s="62" t="e">
        <f t="shared" si="7"/>
        <v>#NUM!</v>
      </c>
      <c r="AG11" s="62" t="e">
        <f t="shared" si="7"/>
        <v>#NUM!</v>
      </c>
      <c r="AH11" s="62" t="e">
        <f t="shared" si="7"/>
        <v>#NUM!</v>
      </c>
      <c r="AI11" s="62" t="e">
        <f t="shared" si="7"/>
        <v>#NUM!</v>
      </c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</row>
    <row r="12" spans="1:72">
      <c r="A12" s="53">
        <v>6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63" t="str">
        <f t="shared" si="1"/>
        <v/>
      </c>
      <c r="R12" s="64">
        <f t="shared" si="2"/>
        <v>0</v>
      </c>
      <c r="S12" s="65">
        <f t="shared" si="3"/>
        <v>0</v>
      </c>
      <c r="T12" s="58"/>
      <c r="U12" s="58"/>
      <c r="V12" s="58"/>
      <c r="W12" s="58"/>
    </row>
    <row r="13" spans="1:72">
      <c r="A13" s="53">
        <v>7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63" t="str">
        <f t="shared" si="1"/>
        <v/>
      </c>
      <c r="R13" s="64">
        <f t="shared" si="2"/>
        <v>0</v>
      </c>
      <c r="S13" s="65">
        <f t="shared" si="3"/>
        <v>0</v>
      </c>
      <c r="T13" s="62"/>
      <c r="U13" s="62"/>
      <c r="V13" s="67"/>
      <c r="W13" s="58"/>
    </row>
    <row r="14" spans="1:72">
      <c r="A14" s="53">
        <v>8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63" t="str">
        <f t="shared" si="1"/>
        <v/>
      </c>
      <c r="R14" s="64">
        <f t="shared" si="2"/>
        <v>0</v>
      </c>
      <c r="S14" s="65">
        <f t="shared" si="3"/>
        <v>0</v>
      </c>
      <c r="T14" s="68"/>
      <c r="U14" s="68"/>
      <c r="V14" s="68"/>
      <c r="W14" s="58"/>
    </row>
    <row r="15" spans="1:72">
      <c r="A15" s="53">
        <v>9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63" t="str">
        <f t="shared" si="1"/>
        <v/>
      </c>
      <c r="R15" s="64">
        <f t="shared" si="2"/>
        <v>0</v>
      </c>
      <c r="S15" s="65">
        <f t="shared" si="3"/>
        <v>0</v>
      </c>
      <c r="T15" s="68"/>
      <c r="U15" s="68"/>
      <c r="V15" s="68"/>
      <c r="W15" s="58"/>
    </row>
    <row r="16" spans="1:72">
      <c r="A16" s="53">
        <v>10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63" t="str">
        <f t="shared" si="1"/>
        <v/>
      </c>
      <c r="R16" s="64">
        <f t="shared" si="2"/>
        <v>0</v>
      </c>
      <c r="S16" s="65">
        <f t="shared" si="3"/>
        <v>0</v>
      </c>
      <c r="T16" s="68"/>
      <c r="U16" s="68"/>
      <c r="V16" s="68"/>
      <c r="W16" s="58"/>
    </row>
    <row r="17" spans="1:23">
      <c r="A17" s="53">
        <v>11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63" t="str">
        <f t="shared" si="1"/>
        <v/>
      </c>
      <c r="R17" s="64">
        <f t="shared" si="2"/>
        <v>0</v>
      </c>
      <c r="S17" s="65">
        <f t="shared" si="3"/>
        <v>0</v>
      </c>
      <c r="T17" s="58"/>
      <c r="U17" s="58"/>
      <c r="V17" s="58"/>
      <c r="W17" s="58"/>
    </row>
    <row r="18" spans="1:23">
      <c r="A18" s="53">
        <v>12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63" t="str">
        <f t="shared" si="1"/>
        <v/>
      </c>
      <c r="R18" s="64">
        <f t="shared" si="2"/>
        <v>0</v>
      </c>
      <c r="S18" s="65">
        <f t="shared" si="3"/>
        <v>0</v>
      </c>
      <c r="T18" s="58"/>
      <c r="U18" s="58"/>
      <c r="V18" s="69"/>
      <c r="W18" s="58"/>
    </row>
    <row r="19" spans="1:23">
      <c r="A19" s="53">
        <v>13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63" t="str">
        <f t="shared" si="1"/>
        <v/>
      </c>
      <c r="R19" s="64">
        <f t="shared" si="2"/>
        <v>0</v>
      </c>
      <c r="S19" s="65">
        <f t="shared" si="3"/>
        <v>0</v>
      </c>
      <c r="T19" s="58"/>
      <c r="U19" s="58"/>
      <c r="V19" s="69"/>
      <c r="W19" s="58"/>
    </row>
    <row r="20" spans="1:23">
      <c r="A20" s="53">
        <v>14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63" t="str">
        <f t="shared" si="1"/>
        <v/>
      </c>
      <c r="R20" s="64">
        <f t="shared" si="2"/>
        <v>0</v>
      </c>
      <c r="S20" s="65">
        <f t="shared" si="3"/>
        <v>0</v>
      </c>
      <c r="T20" s="58"/>
      <c r="U20" s="58"/>
      <c r="V20" s="58"/>
      <c r="W20" s="58"/>
    </row>
    <row r="21" spans="1:23">
      <c r="A21" s="53">
        <v>15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63" t="str">
        <f t="shared" si="1"/>
        <v/>
      </c>
      <c r="R21" s="64">
        <f t="shared" si="2"/>
        <v>0</v>
      </c>
      <c r="S21" s="65">
        <f t="shared" si="3"/>
        <v>0</v>
      </c>
      <c r="T21" s="58"/>
      <c r="U21" s="58"/>
      <c r="V21" s="58"/>
      <c r="W21" s="58"/>
    </row>
    <row r="22" spans="1:23">
      <c r="A22" s="53">
        <v>16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63" t="str">
        <f t="shared" si="1"/>
        <v/>
      </c>
      <c r="R22" s="64">
        <f t="shared" si="2"/>
        <v>0</v>
      </c>
      <c r="S22" s="65">
        <f t="shared" si="3"/>
        <v>0</v>
      </c>
      <c r="T22" s="58"/>
      <c r="U22" s="58"/>
      <c r="V22" s="58"/>
      <c r="W22" s="58"/>
    </row>
    <row r="23" spans="1:23">
      <c r="A23" s="53">
        <v>17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63" t="str">
        <f t="shared" si="1"/>
        <v/>
      </c>
      <c r="R23" s="64">
        <f t="shared" si="2"/>
        <v>0</v>
      </c>
      <c r="S23" s="65">
        <f t="shared" si="3"/>
        <v>0</v>
      </c>
      <c r="T23" s="62"/>
      <c r="U23" s="62"/>
      <c r="V23" s="67"/>
      <c r="W23" s="58"/>
    </row>
    <row r="24" spans="1:23">
      <c r="A24" s="53">
        <v>18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63" t="str">
        <f t="shared" si="1"/>
        <v/>
      </c>
      <c r="R24" s="64">
        <f t="shared" si="2"/>
        <v>0</v>
      </c>
      <c r="S24" s="65">
        <f t="shared" si="3"/>
        <v>0</v>
      </c>
      <c r="T24" s="68"/>
      <c r="U24" s="68"/>
      <c r="V24" s="68"/>
      <c r="W24" s="58"/>
    </row>
    <row r="25" spans="1:23">
      <c r="A25" s="53">
        <v>19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63" t="str">
        <f t="shared" si="1"/>
        <v/>
      </c>
      <c r="R25" s="64">
        <f t="shared" si="2"/>
        <v>0</v>
      </c>
      <c r="S25" s="65">
        <f t="shared" si="3"/>
        <v>0</v>
      </c>
      <c r="T25" s="68"/>
      <c r="U25" s="68"/>
      <c r="V25" s="68"/>
      <c r="W25" s="58"/>
    </row>
    <row r="26" spans="1:23">
      <c r="A26" s="53">
        <v>20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63" t="str">
        <f t="shared" si="1"/>
        <v/>
      </c>
      <c r="R26" s="64">
        <f t="shared" si="2"/>
        <v>0</v>
      </c>
      <c r="S26" s="65">
        <f t="shared" si="3"/>
        <v>0</v>
      </c>
      <c r="T26" s="68"/>
      <c r="U26" s="68"/>
      <c r="V26" s="68"/>
      <c r="W26" s="58"/>
    </row>
    <row r="27" spans="1:23">
      <c r="A27" s="53">
        <v>21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63" t="str">
        <f t="shared" si="1"/>
        <v/>
      </c>
      <c r="R27" s="64">
        <f t="shared" si="2"/>
        <v>0</v>
      </c>
      <c r="S27" s="65">
        <f t="shared" si="3"/>
        <v>0</v>
      </c>
      <c r="T27" s="58"/>
      <c r="U27" s="58"/>
      <c r="V27" s="58"/>
      <c r="W27" s="58"/>
    </row>
    <row r="28" spans="1:23">
      <c r="A28" s="53">
        <v>22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63" t="str">
        <f t="shared" si="1"/>
        <v/>
      </c>
      <c r="R28" s="64">
        <f t="shared" si="2"/>
        <v>0</v>
      </c>
      <c r="S28" s="65">
        <f t="shared" si="3"/>
        <v>0</v>
      </c>
      <c r="T28" s="58"/>
      <c r="U28" s="58"/>
      <c r="V28" s="58"/>
      <c r="W28" s="58"/>
    </row>
    <row r="29" spans="1:23">
      <c r="A29" s="53">
        <v>23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63" t="str">
        <f t="shared" si="1"/>
        <v/>
      </c>
      <c r="R29" s="64">
        <f t="shared" si="2"/>
        <v>0</v>
      </c>
      <c r="S29" s="65">
        <f t="shared" si="3"/>
        <v>0</v>
      </c>
      <c r="T29" s="58"/>
      <c r="U29" s="58"/>
      <c r="V29" s="58"/>
      <c r="W29" s="58"/>
    </row>
    <row r="30" spans="1:23">
      <c r="A30" s="53">
        <v>24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63" t="str">
        <f t="shared" si="1"/>
        <v/>
      </c>
      <c r="R30" s="64">
        <f t="shared" si="2"/>
        <v>0</v>
      </c>
      <c r="S30" s="65">
        <f t="shared" si="3"/>
        <v>0</v>
      </c>
      <c r="T30" s="58"/>
      <c r="U30" s="58"/>
      <c r="V30" s="58"/>
      <c r="W30" s="58"/>
    </row>
    <row r="31" spans="1:23">
      <c r="A31" s="53">
        <v>25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63" t="str">
        <f t="shared" si="1"/>
        <v/>
      </c>
      <c r="R31" s="64">
        <f t="shared" si="2"/>
        <v>0</v>
      </c>
      <c r="S31" s="65">
        <f t="shared" si="3"/>
        <v>0</v>
      </c>
      <c r="T31" s="58"/>
      <c r="U31" s="58"/>
      <c r="V31" s="58"/>
      <c r="W31" s="58"/>
    </row>
    <row r="32" spans="1:23">
      <c r="A32" s="53">
        <v>26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63" t="str">
        <f t="shared" si="1"/>
        <v/>
      </c>
      <c r="R32" s="64">
        <f t="shared" si="2"/>
        <v>0</v>
      </c>
      <c r="S32" s="65">
        <f t="shared" si="3"/>
        <v>0</v>
      </c>
      <c r="T32" s="58"/>
      <c r="U32" s="58"/>
      <c r="V32" s="58"/>
      <c r="W32" s="58"/>
    </row>
    <row r="33" spans="1:23">
      <c r="A33" s="53">
        <v>27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63" t="str">
        <f t="shared" si="1"/>
        <v/>
      </c>
      <c r="R33" s="64">
        <f t="shared" si="2"/>
        <v>0</v>
      </c>
      <c r="S33" s="65">
        <f t="shared" si="3"/>
        <v>0</v>
      </c>
      <c r="T33" s="62"/>
      <c r="U33" s="62"/>
      <c r="V33" s="58"/>
      <c r="W33" s="58"/>
    </row>
    <row r="34" spans="1:23">
      <c r="A34" s="53">
        <v>28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63" t="str">
        <f t="shared" si="1"/>
        <v/>
      </c>
      <c r="R34" s="64">
        <f t="shared" si="2"/>
        <v>0</v>
      </c>
      <c r="S34" s="65">
        <f t="shared" si="3"/>
        <v>0</v>
      </c>
      <c r="T34" s="68"/>
      <c r="U34" s="68"/>
    </row>
    <row r="35" spans="1:23">
      <c r="A35" s="53">
        <v>29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63" t="str">
        <f t="shared" si="1"/>
        <v/>
      </c>
      <c r="R35" s="64">
        <f t="shared" si="2"/>
        <v>0</v>
      </c>
      <c r="S35" s="65">
        <f t="shared" si="3"/>
        <v>0</v>
      </c>
      <c r="T35" s="68"/>
      <c r="U35" s="68"/>
    </row>
    <row r="36" spans="1:23">
      <c r="A36" s="53">
        <v>30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63" t="str">
        <f t="shared" si="1"/>
        <v/>
      </c>
      <c r="R36" s="64">
        <f t="shared" si="2"/>
        <v>0</v>
      </c>
      <c r="S36" s="65">
        <f t="shared" si="3"/>
        <v>0</v>
      </c>
    </row>
    <row r="37" spans="1:23">
      <c r="A37" s="53">
        <v>31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63" t="str">
        <f t="shared" si="1"/>
        <v/>
      </c>
      <c r="R37" s="64">
        <f t="shared" si="2"/>
        <v>0</v>
      </c>
      <c r="S37" s="65">
        <f t="shared" si="3"/>
        <v>0</v>
      </c>
    </row>
    <row r="38" spans="1:23">
      <c r="A38" s="53">
        <v>32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63" t="str">
        <f t="shared" si="1"/>
        <v/>
      </c>
      <c r="R38" s="64">
        <f t="shared" si="2"/>
        <v>0</v>
      </c>
      <c r="S38" s="65">
        <f t="shared" si="3"/>
        <v>0</v>
      </c>
    </row>
    <row r="39" spans="1:23">
      <c r="A39" s="53">
        <v>33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63" t="str">
        <f t="shared" si="1"/>
        <v/>
      </c>
      <c r="R39" s="64">
        <f t="shared" ref="R39:R70" si="8">SUM(B39:P39)</f>
        <v>0</v>
      </c>
      <c r="S39" s="65">
        <f t="shared" si="3"/>
        <v>0</v>
      </c>
    </row>
    <row r="40" spans="1:23">
      <c r="A40" s="53">
        <v>34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63" t="str">
        <f t="shared" si="1"/>
        <v/>
      </c>
      <c r="R40" s="64">
        <f t="shared" si="8"/>
        <v>0</v>
      </c>
      <c r="S40" s="65">
        <f t="shared" si="3"/>
        <v>0</v>
      </c>
    </row>
    <row r="41" spans="1:23">
      <c r="A41" s="53">
        <v>35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63" t="str">
        <f t="shared" si="1"/>
        <v/>
      </c>
      <c r="R41" s="64">
        <f t="shared" si="8"/>
        <v>0</v>
      </c>
      <c r="S41" s="65">
        <f t="shared" si="3"/>
        <v>0</v>
      </c>
    </row>
    <row r="42" spans="1:23">
      <c r="A42" s="53">
        <v>36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63" t="str">
        <f t="shared" si="1"/>
        <v/>
      </c>
      <c r="R42" s="64">
        <f t="shared" si="8"/>
        <v>0</v>
      </c>
      <c r="S42" s="65">
        <f t="shared" si="3"/>
        <v>0</v>
      </c>
    </row>
    <row r="43" spans="1:23">
      <c r="A43" s="53">
        <v>37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63" t="str">
        <f t="shared" si="1"/>
        <v/>
      </c>
      <c r="R43" s="64">
        <f t="shared" si="8"/>
        <v>0</v>
      </c>
      <c r="S43" s="65">
        <f t="shared" si="3"/>
        <v>0</v>
      </c>
    </row>
    <row r="44" spans="1:23">
      <c r="A44" s="53">
        <v>38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63" t="str">
        <f t="shared" si="1"/>
        <v/>
      </c>
      <c r="R44" s="64">
        <f t="shared" si="8"/>
        <v>0</v>
      </c>
      <c r="S44" s="65">
        <f t="shared" si="3"/>
        <v>0</v>
      </c>
    </row>
    <row r="45" spans="1:23">
      <c r="A45" s="53">
        <v>39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63" t="str">
        <f t="shared" si="1"/>
        <v/>
      </c>
      <c r="R45" s="64">
        <f t="shared" si="8"/>
        <v>0</v>
      </c>
      <c r="S45" s="65">
        <f t="shared" si="3"/>
        <v>0</v>
      </c>
    </row>
    <row r="46" spans="1:23">
      <c r="A46" s="53">
        <v>40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63" t="str">
        <f t="shared" si="1"/>
        <v/>
      </c>
      <c r="R46" s="64">
        <f t="shared" si="8"/>
        <v>0</v>
      </c>
      <c r="S46" s="65">
        <f t="shared" si="3"/>
        <v>0</v>
      </c>
    </row>
    <row r="47" spans="1:23">
      <c r="A47" s="53">
        <v>41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63" t="str">
        <f t="shared" si="1"/>
        <v/>
      </c>
      <c r="R47" s="64">
        <f t="shared" si="8"/>
        <v>0</v>
      </c>
      <c r="S47" s="65">
        <f t="shared" si="3"/>
        <v>0</v>
      </c>
    </row>
    <row r="48" spans="1:23">
      <c r="A48" s="53">
        <v>42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63" t="str">
        <f t="shared" si="1"/>
        <v/>
      </c>
      <c r="R48" s="64">
        <f t="shared" si="8"/>
        <v>0</v>
      </c>
      <c r="S48" s="65">
        <f t="shared" si="3"/>
        <v>0</v>
      </c>
    </row>
    <row r="49" spans="1:19">
      <c r="A49" s="53">
        <v>43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63" t="str">
        <f t="shared" si="1"/>
        <v/>
      </c>
      <c r="R49" s="64">
        <f t="shared" si="8"/>
        <v>0</v>
      </c>
      <c r="S49" s="65">
        <f t="shared" si="3"/>
        <v>0</v>
      </c>
    </row>
    <row r="50" spans="1:19">
      <c r="A50" s="53">
        <v>44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63" t="str">
        <f t="shared" si="1"/>
        <v/>
      </c>
      <c r="R50" s="64">
        <f t="shared" si="8"/>
        <v>0</v>
      </c>
      <c r="S50" s="65">
        <f t="shared" si="3"/>
        <v>0</v>
      </c>
    </row>
    <row r="51" spans="1:19">
      <c r="A51" s="53">
        <v>45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63" t="str">
        <f t="shared" si="1"/>
        <v/>
      </c>
      <c r="R51" s="64">
        <f t="shared" si="8"/>
        <v>0</v>
      </c>
      <c r="S51" s="65">
        <f t="shared" si="3"/>
        <v>0</v>
      </c>
    </row>
    <row r="52" spans="1:19">
      <c r="A52" s="53">
        <v>46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63" t="str">
        <f t="shared" si="1"/>
        <v/>
      </c>
      <c r="R52" s="64">
        <f t="shared" si="8"/>
        <v>0</v>
      </c>
      <c r="S52" s="65">
        <f t="shared" si="3"/>
        <v>0</v>
      </c>
    </row>
    <row r="53" spans="1:19">
      <c r="A53" s="53">
        <v>47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63" t="str">
        <f t="shared" si="1"/>
        <v/>
      </c>
      <c r="R53" s="64">
        <f t="shared" si="8"/>
        <v>0</v>
      </c>
      <c r="S53" s="65">
        <f t="shared" si="3"/>
        <v>0</v>
      </c>
    </row>
    <row r="54" spans="1:19">
      <c r="A54" s="53">
        <v>48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63" t="str">
        <f t="shared" si="1"/>
        <v/>
      </c>
      <c r="R54" s="64">
        <f t="shared" si="8"/>
        <v>0</v>
      </c>
      <c r="S54" s="65">
        <f t="shared" si="3"/>
        <v>0</v>
      </c>
    </row>
    <row r="55" spans="1:19">
      <c r="A55" s="53">
        <v>49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63" t="str">
        <f t="shared" si="1"/>
        <v/>
      </c>
      <c r="R55" s="64">
        <f t="shared" si="8"/>
        <v>0</v>
      </c>
      <c r="S55" s="65">
        <f t="shared" si="3"/>
        <v>0</v>
      </c>
    </row>
    <row r="56" spans="1:19">
      <c r="A56" s="53">
        <v>50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63" t="str">
        <f t="shared" si="1"/>
        <v/>
      </c>
      <c r="R56" s="64">
        <f t="shared" si="8"/>
        <v>0</v>
      </c>
      <c r="S56" s="65">
        <f t="shared" si="3"/>
        <v>0</v>
      </c>
    </row>
    <row r="57" spans="1:19">
      <c r="A57" s="53">
        <v>51</v>
      </c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63" t="str">
        <f t="shared" si="1"/>
        <v/>
      </c>
      <c r="R57" s="64">
        <f t="shared" si="8"/>
        <v>0</v>
      </c>
      <c r="S57" s="65">
        <f t="shared" si="3"/>
        <v>0</v>
      </c>
    </row>
    <row r="58" spans="1:19">
      <c r="A58" s="53">
        <v>52</v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63" t="str">
        <f t="shared" si="1"/>
        <v/>
      </c>
      <c r="R58" s="64">
        <f t="shared" si="8"/>
        <v>0</v>
      </c>
      <c r="S58" s="65">
        <f t="shared" si="3"/>
        <v>0</v>
      </c>
    </row>
    <row r="59" spans="1:19">
      <c r="A59" s="53">
        <v>53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63" t="str">
        <f t="shared" si="1"/>
        <v/>
      </c>
      <c r="R59" s="64">
        <f t="shared" si="8"/>
        <v>0</v>
      </c>
      <c r="S59" s="65">
        <f t="shared" si="3"/>
        <v>0</v>
      </c>
    </row>
    <row r="60" spans="1:19">
      <c r="A60" s="53">
        <v>54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63" t="str">
        <f t="shared" si="1"/>
        <v/>
      </c>
      <c r="R60" s="64">
        <f t="shared" si="8"/>
        <v>0</v>
      </c>
      <c r="S60" s="65">
        <f t="shared" si="3"/>
        <v>0</v>
      </c>
    </row>
    <row r="61" spans="1:19">
      <c r="A61" s="53">
        <v>55</v>
      </c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63" t="str">
        <f t="shared" si="1"/>
        <v/>
      </c>
      <c r="R61" s="64">
        <f t="shared" si="8"/>
        <v>0</v>
      </c>
      <c r="S61" s="65">
        <f t="shared" si="3"/>
        <v>0</v>
      </c>
    </row>
    <row r="62" spans="1:19">
      <c r="A62" s="53">
        <v>56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63" t="str">
        <f t="shared" si="1"/>
        <v/>
      </c>
      <c r="R62" s="64">
        <f t="shared" si="8"/>
        <v>0</v>
      </c>
      <c r="S62" s="65">
        <f t="shared" si="3"/>
        <v>0</v>
      </c>
    </row>
    <row r="63" spans="1:19">
      <c r="A63" s="53">
        <v>57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63" t="str">
        <f t="shared" si="1"/>
        <v/>
      </c>
      <c r="R63" s="64">
        <f t="shared" si="8"/>
        <v>0</v>
      </c>
      <c r="S63" s="65">
        <f t="shared" si="3"/>
        <v>0</v>
      </c>
    </row>
    <row r="64" spans="1:19">
      <c r="A64" s="53">
        <v>58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63" t="str">
        <f t="shared" si="1"/>
        <v/>
      </c>
      <c r="R64" s="64">
        <f t="shared" si="8"/>
        <v>0</v>
      </c>
      <c r="S64" s="65">
        <f t="shared" si="3"/>
        <v>0</v>
      </c>
    </row>
    <row r="65" spans="1:19">
      <c r="A65" s="53">
        <v>59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63" t="str">
        <f t="shared" si="1"/>
        <v/>
      </c>
      <c r="R65" s="64">
        <f t="shared" si="8"/>
        <v>0</v>
      </c>
      <c r="S65" s="65">
        <f t="shared" si="3"/>
        <v>0</v>
      </c>
    </row>
    <row r="66" spans="1:19">
      <c r="A66" s="53">
        <v>60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63" t="str">
        <f t="shared" si="1"/>
        <v/>
      </c>
      <c r="R66" s="64">
        <f t="shared" si="8"/>
        <v>0</v>
      </c>
      <c r="S66" s="65">
        <f t="shared" si="3"/>
        <v>0</v>
      </c>
    </row>
    <row r="67" spans="1:19">
      <c r="A67" s="53">
        <v>61</v>
      </c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63" t="str">
        <f t="shared" si="1"/>
        <v/>
      </c>
      <c r="R67" s="64">
        <f t="shared" si="8"/>
        <v>0</v>
      </c>
      <c r="S67" s="65">
        <f t="shared" si="3"/>
        <v>0</v>
      </c>
    </row>
    <row r="68" spans="1:19">
      <c r="A68" s="53">
        <v>62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63" t="str">
        <f t="shared" si="1"/>
        <v/>
      </c>
      <c r="R68" s="64">
        <f t="shared" si="8"/>
        <v>0</v>
      </c>
      <c r="S68" s="65">
        <f t="shared" si="3"/>
        <v>0</v>
      </c>
    </row>
    <row r="69" spans="1:19">
      <c r="A69" s="53">
        <v>63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63" t="str">
        <f t="shared" si="1"/>
        <v/>
      </c>
      <c r="R69" s="64">
        <f t="shared" si="8"/>
        <v>0</v>
      </c>
      <c r="S69" s="65">
        <f t="shared" si="3"/>
        <v>0</v>
      </c>
    </row>
    <row r="70" spans="1:19">
      <c r="A70" s="53">
        <v>64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63" t="str">
        <f t="shared" si="1"/>
        <v/>
      </c>
      <c r="R70" s="64">
        <f t="shared" si="8"/>
        <v>0</v>
      </c>
      <c r="S70" s="65">
        <f t="shared" si="3"/>
        <v>0</v>
      </c>
    </row>
    <row r="71" spans="1:19">
      <c r="A71" s="53">
        <v>65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63" t="str">
        <f t="shared" si="1"/>
        <v/>
      </c>
      <c r="R71" s="64">
        <f t="shared" ref="R71:R106" si="9">SUM(B71:P71)</f>
        <v>0</v>
      </c>
      <c r="S71" s="65">
        <f t="shared" si="3"/>
        <v>0</v>
      </c>
    </row>
    <row r="72" spans="1:19">
      <c r="A72" s="53">
        <v>66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63" t="str">
        <f t="shared" ref="Q72:Q106" si="10">IF(B72="","",VAR(B72:P72))</f>
        <v/>
      </c>
      <c r="R72" s="64">
        <f t="shared" si="9"/>
        <v>0</v>
      </c>
      <c r="S72" s="65">
        <f t="shared" ref="S72:S106" si="11">R72^2</f>
        <v>0</v>
      </c>
    </row>
    <row r="73" spans="1:19">
      <c r="A73" s="53">
        <v>67</v>
      </c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63" t="str">
        <f t="shared" si="10"/>
        <v/>
      </c>
      <c r="R73" s="64">
        <f t="shared" si="9"/>
        <v>0</v>
      </c>
      <c r="S73" s="65">
        <f t="shared" si="11"/>
        <v>0</v>
      </c>
    </row>
    <row r="74" spans="1:19">
      <c r="A74" s="53">
        <v>68</v>
      </c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63" t="str">
        <f t="shared" si="10"/>
        <v/>
      </c>
      <c r="R74" s="64">
        <f t="shared" si="9"/>
        <v>0</v>
      </c>
      <c r="S74" s="65">
        <f t="shared" si="11"/>
        <v>0</v>
      </c>
    </row>
    <row r="75" spans="1:19">
      <c r="A75" s="53">
        <v>69</v>
      </c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63" t="str">
        <f t="shared" si="10"/>
        <v/>
      </c>
      <c r="R75" s="64">
        <f t="shared" si="9"/>
        <v>0</v>
      </c>
      <c r="S75" s="65">
        <f t="shared" si="11"/>
        <v>0</v>
      </c>
    </row>
    <row r="76" spans="1:19">
      <c r="A76" s="53">
        <v>70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63" t="str">
        <f t="shared" si="10"/>
        <v/>
      </c>
      <c r="R76" s="64">
        <f t="shared" si="9"/>
        <v>0</v>
      </c>
      <c r="S76" s="65">
        <f t="shared" si="11"/>
        <v>0</v>
      </c>
    </row>
    <row r="77" spans="1:19">
      <c r="A77" s="53">
        <v>71</v>
      </c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63" t="str">
        <f t="shared" si="10"/>
        <v/>
      </c>
      <c r="R77" s="64">
        <f t="shared" si="9"/>
        <v>0</v>
      </c>
      <c r="S77" s="65">
        <f t="shared" si="11"/>
        <v>0</v>
      </c>
    </row>
    <row r="78" spans="1:19">
      <c r="A78" s="53">
        <v>72</v>
      </c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63" t="str">
        <f t="shared" si="10"/>
        <v/>
      </c>
      <c r="R78" s="64">
        <f t="shared" si="9"/>
        <v>0</v>
      </c>
      <c r="S78" s="65">
        <f t="shared" si="11"/>
        <v>0</v>
      </c>
    </row>
    <row r="79" spans="1:19">
      <c r="A79" s="53">
        <v>73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63" t="str">
        <f t="shared" si="10"/>
        <v/>
      </c>
      <c r="R79" s="64">
        <f t="shared" si="9"/>
        <v>0</v>
      </c>
      <c r="S79" s="65">
        <f t="shared" si="11"/>
        <v>0</v>
      </c>
    </row>
    <row r="80" spans="1:19">
      <c r="A80" s="53">
        <v>74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63" t="str">
        <f t="shared" si="10"/>
        <v/>
      </c>
      <c r="R80" s="64">
        <f t="shared" si="9"/>
        <v>0</v>
      </c>
      <c r="S80" s="65">
        <f t="shared" si="11"/>
        <v>0</v>
      </c>
    </row>
    <row r="81" spans="1:19">
      <c r="A81" s="53">
        <v>75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63" t="str">
        <f t="shared" si="10"/>
        <v/>
      </c>
      <c r="R81" s="64">
        <f t="shared" si="9"/>
        <v>0</v>
      </c>
      <c r="S81" s="65">
        <f t="shared" si="11"/>
        <v>0</v>
      </c>
    </row>
    <row r="82" spans="1:19">
      <c r="A82" s="53">
        <v>76</v>
      </c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63" t="str">
        <f t="shared" si="10"/>
        <v/>
      </c>
      <c r="R82" s="64">
        <f t="shared" si="9"/>
        <v>0</v>
      </c>
      <c r="S82" s="65">
        <f t="shared" si="11"/>
        <v>0</v>
      </c>
    </row>
    <row r="83" spans="1:19">
      <c r="A83" s="53">
        <v>77</v>
      </c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63" t="str">
        <f t="shared" si="10"/>
        <v/>
      </c>
      <c r="R83" s="64">
        <f t="shared" si="9"/>
        <v>0</v>
      </c>
      <c r="S83" s="65">
        <f t="shared" si="11"/>
        <v>0</v>
      </c>
    </row>
    <row r="84" spans="1:19">
      <c r="A84" s="53">
        <v>78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63" t="str">
        <f t="shared" si="10"/>
        <v/>
      </c>
      <c r="R84" s="64">
        <f t="shared" si="9"/>
        <v>0</v>
      </c>
      <c r="S84" s="65">
        <f t="shared" si="11"/>
        <v>0</v>
      </c>
    </row>
    <row r="85" spans="1:19">
      <c r="A85" s="53">
        <v>79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63" t="str">
        <f t="shared" si="10"/>
        <v/>
      </c>
      <c r="R85" s="64">
        <f t="shared" si="9"/>
        <v>0</v>
      </c>
      <c r="S85" s="65">
        <f t="shared" si="11"/>
        <v>0</v>
      </c>
    </row>
    <row r="86" spans="1:19">
      <c r="A86" s="53">
        <v>80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63" t="str">
        <f t="shared" si="10"/>
        <v/>
      </c>
      <c r="R86" s="64">
        <f t="shared" si="9"/>
        <v>0</v>
      </c>
      <c r="S86" s="65">
        <f t="shared" si="11"/>
        <v>0</v>
      </c>
    </row>
    <row r="87" spans="1:19">
      <c r="A87" s="53">
        <v>81</v>
      </c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63" t="str">
        <f t="shared" si="10"/>
        <v/>
      </c>
      <c r="R87" s="64">
        <f t="shared" si="9"/>
        <v>0</v>
      </c>
      <c r="S87" s="65">
        <f t="shared" si="11"/>
        <v>0</v>
      </c>
    </row>
    <row r="88" spans="1:19">
      <c r="A88" s="53">
        <v>82</v>
      </c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63" t="str">
        <f t="shared" si="10"/>
        <v/>
      </c>
      <c r="R88" s="64">
        <f t="shared" si="9"/>
        <v>0</v>
      </c>
      <c r="S88" s="65">
        <f t="shared" si="11"/>
        <v>0</v>
      </c>
    </row>
    <row r="89" spans="1:19">
      <c r="A89" s="53">
        <v>83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63" t="str">
        <f t="shared" si="10"/>
        <v/>
      </c>
      <c r="R89" s="64">
        <f t="shared" si="9"/>
        <v>0</v>
      </c>
      <c r="S89" s="65">
        <f t="shared" si="11"/>
        <v>0</v>
      </c>
    </row>
    <row r="90" spans="1:19">
      <c r="A90" s="53">
        <v>84</v>
      </c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63" t="str">
        <f t="shared" si="10"/>
        <v/>
      </c>
      <c r="R90" s="64">
        <f t="shared" si="9"/>
        <v>0</v>
      </c>
      <c r="S90" s="65">
        <f t="shared" si="11"/>
        <v>0</v>
      </c>
    </row>
    <row r="91" spans="1:19">
      <c r="A91" s="53">
        <v>85</v>
      </c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63" t="str">
        <f t="shared" si="10"/>
        <v/>
      </c>
      <c r="R91" s="64">
        <f t="shared" si="9"/>
        <v>0</v>
      </c>
      <c r="S91" s="65">
        <f t="shared" si="11"/>
        <v>0</v>
      </c>
    </row>
    <row r="92" spans="1:19">
      <c r="A92" s="53">
        <v>86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63" t="str">
        <f t="shared" si="10"/>
        <v/>
      </c>
      <c r="R92" s="64">
        <f t="shared" si="9"/>
        <v>0</v>
      </c>
      <c r="S92" s="65">
        <f t="shared" si="11"/>
        <v>0</v>
      </c>
    </row>
    <row r="93" spans="1:19">
      <c r="A93" s="53">
        <v>87</v>
      </c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63" t="str">
        <f t="shared" si="10"/>
        <v/>
      </c>
      <c r="R93" s="64">
        <f t="shared" si="9"/>
        <v>0</v>
      </c>
      <c r="S93" s="65">
        <f t="shared" si="11"/>
        <v>0</v>
      </c>
    </row>
    <row r="94" spans="1:19">
      <c r="A94" s="53">
        <v>88</v>
      </c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63" t="str">
        <f t="shared" si="10"/>
        <v/>
      </c>
      <c r="R94" s="64">
        <f t="shared" si="9"/>
        <v>0</v>
      </c>
      <c r="S94" s="65">
        <f t="shared" si="11"/>
        <v>0</v>
      </c>
    </row>
    <row r="95" spans="1:19">
      <c r="A95" s="53">
        <v>89</v>
      </c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63" t="str">
        <f t="shared" si="10"/>
        <v/>
      </c>
      <c r="R95" s="64">
        <f t="shared" si="9"/>
        <v>0</v>
      </c>
      <c r="S95" s="65">
        <f t="shared" si="11"/>
        <v>0</v>
      </c>
    </row>
    <row r="96" spans="1:19">
      <c r="A96" s="53">
        <v>90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63" t="str">
        <f t="shared" si="10"/>
        <v/>
      </c>
      <c r="R96" s="64">
        <f t="shared" si="9"/>
        <v>0</v>
      </c>
      <c r="S96" s="65">
        <f t="shared" si="11"/>
        <v>0</v>
      </c>
    </row>
    <row r="97" spans="1:21">
      <c r="A97" s="53">
        <v>91</v>
      </c>
      <c r="B97" s="99"/>
      <c r="C97" s="99"/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63" t="str">
        <f t="shared" si="10"/>
        <v/>
      </c>
      <c r="R97" s="64">
        <f t="shared" si="9"/>
        <v>0</v>
      </c>
      <c r="S97" s="65">
        <f t="shared" si="11"/>
        <v>0</v>
      </c>
    </row>
    <row r="98" spans="1:21">
      <c r="A98" s="53">
        <v>92</v>
      </c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63" t="str">
        <f t="shared" si="10"/>
        <v/>
      </c>
      <c r="R98" s="64">
        <f t="shared" si="9"/>
        <v>0</v>
      </c>
      <c r="S98" s="65">
        <f t="shared" si="11"/>
        <v>0</v>
      </c>
    </row>
    <row r="99" spans="1:21">
      <c r="A99" s="53">
        <v>93</v>
      </c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63" t="str">
        <f t="shared" si="10"/>
        <v/>
      </c>
      <c r="R99" s="64">
        <f t="shared" si="9"/>
        <v>0</v>
      </c>
      <c r="S99" s="65">
        <f t="shared" si="11"/>
        <v>0</v>
      </c>
    </row>
    <row r="100" spans="1:21">
      <c r="A100" s="53">
        <v>94</v>
      </c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63" t="str">
        <f t="shared" si="10"/>
        <v/>
      </c>
      <c r="R100" s="64">
        <f t="shared" si="9"/>
        <v>0</v>
      </c>
      <c r="S100" s="65">
        <f t="shared" si="11"/>
        <v>0</v>
      </c>
    </row>
    <row r="101" spans="1:21">
      <c r="A101" s="53">
        <v>95</v>
      </c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63" t="str">
        <f t="shared" si="10"/>
        <v/>
      </c>
      <c r="R101" s="64">
        <f t="shared" si="9"/>
        <v>0</v>
      </c>
      <c r="S101" s="65">
        <f t="shared" si="11"/>
        <v>0</v>
      </c>
    </row>
    <row r="102" spans="1:21">
      <c r="A102" s="53">
        <v>96</v>
      </c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63" t="str">
        <f t="shared" si="10"/>
        <v/>
      </c>
      <c r="R102" s="64">
        <f t="shared" si="9"/>
        <v>0</v>
      </c>
      <c r="S102" s="65">
        <f t="shared" si="11"/>
        <v>0</v>
      </c>
    </row>
    <row r="103" spans="1:21">
      <c r="A103" s="53">
        <v>97</v>
      </c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63" t="str">
        <f t="shared" si="10"/>
        <v/>
      </c>
      <c r="R103" s="64">
        <f t="shared" si="9"/>
        <v>0</v>
      </c>
      <c r="S103" s="65">
        <f t="shared" si="11"/>
        <v>0</v>
      </c>
    </row>
    <row r="104" spans="1:21">
      <c r="A104" s="53">
        <v>98</v>
      </c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63" t="str">
        <f t="shared" si="10"/>
        <v/>
      </c>
      <c r="R104" s="64">
        <f t="shared" si="9"/>
        <v>0</v>
      </c>
      <c r="S104" s="65">
        <f t="shared" si="11"/>
        <v>0</v>
      </c>
    </row>
    <row r="105" spans="1:21">
      <c r="A105" s="53">
        <v>99</v>
      </c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63" t="str">
        <f t="shared" si="10"/>
        <v/>
      </c>
      <c r="R105" s="64">
        <f t="shared" si="9"/>
        <v>0</v>
      </c>
      <c r="S105" s="65">
        <f t="shared" si="11"/>
        <v>0</v>
      </c>
    </row>
    <row r="106" spans="1:21">
      <c r="A106" s="53">
        <v>100</v>
      </c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63" t="str">
        <f t="shared" si="10"/>
        <v/>
      </c>
      <c r="R106" s="64">
        <f t="shared" si="9"/>
        <v>0</v>
      </c>
      <c r="S106" s="65">
        <f t="shared" si="11"/>
        <v>0</v>
      </c>
    </row>
    <row r="107" spans="1:21">
      <c r="Q107" s="70">
        <f>COUNTIF(Q7:Q106,"&gt;0")</f>
        <v>0</v>
      </c>
      <c r="R107" s="71" t="s">
        <v>331</v>
      </c>
      <c r="S107" s="58"/>
    </row>
    <row r="108" spans="1:21" hidden="1">
      <c r="A108" s="53" t="s">
        <v>22</v>
      </c>
      <c r="B108" s="72" t="str">
        <f>IF(B7=0,"",COUNT(B7:B106))</f>
        <v/>
      </c>
      <c r="C108" s="72" t="str">
        <f t="shared" ref="C108:P108" si="12">IF(C7=0,"",COUNT(C7:C106))</f>
        <v/>
      </c>
      <c r="D108" s="72" t="str">
        <f t="shared" si="12"/>
        <v/>
      </c>
      <c r="E108" s="72" t="str">
        <f t="shared" si="12"/>
        <v/>
      </c>
      <c r="F108" s="72" t="str">
        <f t="shared" si="12"/>
        <v/>
      </c>
      <c r="G108" s="72" t="str">
        <f t="shared" si="12"/>
        <v/>
      </c>
      <c r="H108" s="72" t="str">
        <f t="shared" si="12"/>
        <v/>
      </c>
      <c r="I108" s="72" t="str">
        <f t="shared" si="12"/>
        <v/>
      </c>
      <c r="J108" s="72" t="str">
        <f t="shared" si="12"/>
        <v/>
      </c>
      <c r="K108" s="72" t="str">
        <f t="shared" si="12"/>
        <v/>
      </c>
      <c r="L108" s="72" t="str">
        <f t="shared" si="12"/>
        <v/>
      </c>
      <c r="M108" s="72" t="str">
        <f t="shared" si="12"/>
        <v/>
      </c>
      <c r="N108" s="72" t="str">
        <f t="shared" si="12"/>
        <v/>
      </c>
      <c r="O108" s="72" t="str">
        <f t="shared" si="12"/>
        <v/>
      </c>
      <c r="P108" s="72" t="str">
        <f t="shared" si="12"/>
        <v/>
      </c>
      <c r="Q108" s="61" t="s">
        <v>23</v>
      </c>
      <c r="R108" s="72">
        <f>SUM(R7:R106)</f>
        <v>0</v>
      </c>
      <c r="S108" s="72">
        <f>SUM(S7:S106)</f>
        <v>0</v>
      </c>
      <c r="T108" s="53">
        <f>MAX(B108:P108)</f>
        <v>0</v>
      </c>
      <c r="U108" s="229" t="s">
        <v>430</v>
      </c>
    </row>
    <row r="109" spans="1:21" hidden="1"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58"/>
      <c r="R109" s="58"/>
      <c r="T109" s="53">
        <f>MIN(B108:P108)</f>
        <v>0</v>
      </c>
      <c r="U109" s="229" t="s">
        <v>431</v>
      </c>
    </row>
    <row r="110" spans="1:21" hidden="1">
      <c r="A110" s="74" t="s">
        <v>24</v>
      </c>
      <c r="Q110" s="58"/>
      <c r="R110" s="58"/>
      <c r="T110" s="53">
        <f>T108-T109</f>
        <v>0</v>
      </c>
      <c r="U110" s="229" t="s">
        <v>432</v>
      </c>
    </row>
    <row r="111" spans="1:21" hidden="1">
      <c r="Q111" s="75"/>
      <c r="R111" s="58"/>
    </row>
    <row r="112" spans="1:21" hidden="1">
      <c r="A112" s="76"/>
      <c r="B112" s="77" t="s">
        <v>5</v>
      </c>
      <c r="C112" s="77" t="s">
        <v>6</v>
      </c>
      <c r="D112" s="77" t="s">
        <v>7</v>
      </c>
      <c r="E112" s="77" t="s">
        <v>8</v>
      </c>
      <c r="F112" s="77" t="s">
        <v>9</v>
      </c>
      <c r="G112" s="77" t="s">
        <v>10</v>
      </c>
      <c r="H112" s="77" t="s">
        <v>11</v>
      </c>
      <c r="I112" s="77" t="s">
        <v>12</v>
      </c>
      <c r="J112" s="77" t="s">
        <v>13</v>
      </c>
      <c r="K112" s="77" t="s">
        <v>14</v>
      </c>
      <c r="L112" s="77" t="s">
        <v>15</v>
      </c>
      <c r="M112" s="77" t="s">
        <v>16</v>
      </c>
      <c r="N112" s="77" t="s">
        <v>17</v>
      </c>
      <c r="O112" s="77" t="s">
        <v>18</v>
      </c>
      <c r="P112" s="78" t="s">
        <v>19</v>
      </c>
      <c r="Q112" s="76" t="s">
        <v>23</v>
      </c>
    </row>
    <row r="113" spans="1:72" hidden="1">
      <c r="A113" s="76" t="s">
        <v>25</v>
      </c>
      <c r="B113" s="79">
        <f t="shared" ref="B113:P113" si="13">B333</f>
        <v>0</v>
      </c>
      <c r="C113" s="79">
        <f t="shared" si="13"/>
        <v>0</v>
      </c>
      <c r="D113" s="79">
        <f t="shared" si="13"/>
        <v>0</v>
      </c>
      <c r="E113" s="79">
        <f t="shared" si="13"/>
        <v>0</v>
      </c>
      <c r="F113" s="79">
        <f t="shared" si="13"/>
        <v>0</v>
      </c>
      <c r="G113" s="79">
        <f t="shared" si="13"/>
        <v>0</v>
      </c>
      <c r="H113" s="79">
        <f t="shared" si="13"/>
        <v>0</v>
      </c>
      <c r="I113" s="79">
        <f t="shared" si="13"/>
        <v>0</v>
      </c>
      <c r="J113" s="79">
        <f t="shared" si="13"/>
        <v>0</v>
      </c>
      <c r="K113" s="79">
        <f t="shared" si="13"/>
        <v>0</v>
      </c>
      <c r="L113" s="79">
        <f t="shared" si="13"/>
        <v>0</v>
      </c>
      <c r="M113" s="79">
        <f t="shared" si="13"/>
        <v>0</v>
      </c>
      <c r="N113" s="79">
        <f t="shared" si="13"/>
        <v>0</v>
      </c>
      <c r="O113" s="79">
        <f t="shared" si="13"/>
        <v>0</v>
      </c>
      <c r="P113" s="79">
        <f t="shared" si="13"/>
        <v>0</v>
      </c>
      <c r="Q113" s="76">
        <f>SUM(B113:P113)</f>
        <v>0</v>
      </c>
    </row>
    <row r="114" spans="1:72" hidden="1">
      <c r="A114" s="76" t="s">
        <v>26</v>
      </c>
      <c r="B114" s="80">
        <f>B113^2</f>
        <v>0</v>
      </c>
      <c r="C114" s="80">
        <f t="shared" ref="C114:P114" si="14">C113^2</f>
        <v>0</v>
      </c>
      <c r="D114" s="80">
        <f t="shared" si="14"/>
        <v>0</v>
      </c>
      <c r="E114" s="80">
        <f t="shared" si="14"/>
        <v>0</v>
      </c>
      <c r="F114" s="80">
        <f t="shared" si="14"/>
        <v>0</v>
      </c>
      <c r="G114" s="80">
        <f t="shared" si="14"/>
        <v>0</v>
      </c>
      <c r="H114" s="80">
        <f t="shared" si="14"/>
        <v>0</v>
      </c>
      <c r="I114" s="80">
        <f t="shared" si="14"/>
        <v>0</v>
      </c>
      <c r="J114" s="80">
        <f t="shared" si="14"/>
        <v>0</v>
      </c>
      <c r="K114" s="80">
        <f t="shared" si="14"/>
        <v>0</v>
      </c>
      <c r="L114" s="80">
        <f t="shared" si="14"/>
        <v>0</v>
      </c>
      <c r="M114" s="80">
        <f t="shared" si="14"/>
        <v>0</v>
      </c>
      <c r="N114" s="80">
        <f t="shared" si="14"/>
        <v>0</v>
      </c>
      <c r="O114" s="80">
        <f t="shared" si="14"/>
        <v>0</v>
      </c>
      <c r="P114" s="80">
        <f t="shared" si="14"/>
        <v>0</v>
      </c>
      <c r="Q114" s="76">
        <f>SUM(B114:P114)</f>
        <v>0</v>
      </c>
      <c r="BI114" s="81" t="s">
        <v>323</v>
      </c>
      <c r="BJ114" s="82"/>
      <c r="BK114" s="82"/>
      <c r="BL114" s="83">
        <f>((E116*B116)-BL120)/(B116-1)</f>
        <v>0</v>
      </c>
    </row>
    <row r="115" spans="1:72" hidden="1"/>
    <row r="116" spans="1:72" hidden="1">
      <c r="A116" s="53" t="s">
        <v>27</v>
      </c>
      <c r="B116" s="53">
        <f>COUNTA(B7:P7)</f>
        <v>0</v>
      </c>
      <c r="D116" s="53" t="s">
        <v>281</v>
      </c>
      <c r="E116" s="53" t="str">
        <f>B108</f>
        <v/>
      </c>
      <c r="G116" s="53" t="s">
        <v>282</v>
      </c>
      <c r="H116" s="53">
        <f>E116^2</f>
        <v>0</v>
      </c>
      <c r="K116" s="53" t="s">
        <v>286</v>
      </c>
      <c r="M116" s="53">
        <f>(3*H116)*B116*H117</f>
        <v>0</v>
      </c>
    </row>
    <row r="117" spans="1:72" hidden="1">
      <c r="A117" s="53" t="s">
        <v>28</v>
      </c>
      <c r="G117" s="53" t="s">
        <v>283</v>
      </c>
      <c r="H117" s="53">
        <f>(B116+1)^2</f>
        <v>1</v>
      </c>
      <c r="BI117" s="84" t="s">
        <v>321</v>
      </c>
      <c r="BJ117" s="85"/>
      <c r="BK117" s="85"/>
      <c r="BL117" s="86">
        <f>COUNTIF(S123:AG222,1)</f>
        <v>0</v>
      </c>
    </row>
    <row r="118" spans="1:72" hidden="1"/>
    <row r="119" spans="1:72" hidden="1">
      <c r="A119" s="53" t="s">
        <v>280</v>
      </c>
      <c r="B119" s="53" t="e">
        <f>((12*Q114)-M116)/H119</f>
        <v>#DIV/0!</v>
      </c>
      <c r="G119" s="53" t="s">
        <v>284</v>
      </c>
      <c r="H119" s="53">
        <f>((B108*B116)*(B116+1))+BL114</f>
        <v>0</v>
      </c>
      <c r="BI119" s="84" t="s">
        <v>320</v>
      </c>
      <c r="BJ119" s="85"/>
      <c r="BK119" s="85"/>
      <c r="BL119" s="86">
        <f>SUM(BL123:BL222)</f>
        <v>0</v>
      </c>
    </row>
    <row r="120" spans="1:72" hidden="1">
      <c r="BI120" s="84" t="s">
        <v>322</v>
      </c>
      <c r="BJ120" s="85"/>
      <c r="BK120" s="85"/>
      <c r="BL120" s="86">
        <f>BL117+BL119</f>
        <v>0</v>
      </c>
    </row>
    <row r="121" spans="1:72" hidden="1">
      <c r="A121" s="87" t="s">
        <v>29</v>
      </c>
      <c r="R121" s="53" t="s">
        <v>30</v>
      </c>
      <c r="AI121" s="53" t="s">
        <v>325</v>
      </c>
      <c r="AX121" s="53" t="s">
        <v>324</v>
      </c>
    </row>
    <row r="122" spans="1:72" hidden="1">
      <c r="A122" s="59" t="s">
        <v>4</v>
      </c>
      <c r="B122" s="61" t="s">
        <v>5</v>
      </c>
      <c r="C122" s="61" t="s">
        <v>6</v>
      </c>
      <c r="D122" s="61" t="s">
        <v>7</v>
      </c>
      <c r="E122" s="61" t="s">
        <v>8</v>
      </c>
      <c r="F122" s="61" t="s">
        <v>9</v>
      </c>
      <c r="G122" s="61" t="s">
        <v>10</v>
      </c>
      <c r="H122" s="61" t="s">
        <v>11</v>
      </c>
      <c r="I122" s="61" t="s">
        <v>12</v>
      </c>
      <c r="J122" s="61" t="s">
        <v>13</v>
      </c>
      <c r="K122" s="61" t="s">
        <v>14</v>
      </c>
      <c r="L122" s="61" t="s">
        <v>15</v>
      </c>
      <c r="M122" s="61" t="s">
        <v>16</v>
      </c>
      <c r="N122" s="61" t="s">
        <v>17</v>
      </c>
      <c r="O122" s="61" t="s">
        <v>18</v>
      </c>
      <c r="P122" s="61" t="s">
        <v>19</v>
      </c>
      <c r="R122" s="59" t="s">
        <v>4</v>
      </c>
      <c r="S122" s="61" t="s">
        <v>5</v>
      </c>
      <c r="T122" s="61" t="s">
        <v>6</v>
      </c>
      <c r="U122" s="61" t="s">
        <v>7</v>
      </c>
      <c r="V122" s="61" t="s">
        <v>8</v>
      </c>
      <c r="W122" s="61" t="s">
        <v>9</v>
      </c>
      <c r="X122" s="61" t="s">
        <v>10</v>
      </c>
      <c r="Y122" s="61" t="s">
        <v>11</v>
      </c>
      <c r="Z122" s="61" t="s">
        <v>12</v>
      </c>
      <c r="AA122" s="61" t="s">
        <v>13</v>
      </c>
      <c r="AB122" s="61" t="s">
        <v>14</v>
      </c>
      <c r="AC122" s="61" t="s">
        <v>15</v>
      </c>
      <c r="AD122" s="61" t="s">
        <v>16</v>
      </c>
      <c r="AE122" s="61" t="s">
        <v>17</v>
      </c>
      <c r="AF122" s="61" t="s">
        <v>18</v>
      </c>
      <c r="AG122" s="61" t="s">
        <v>19</v>
      </c>
      <c r="AH122" s="61"/>
      <c r="AI122" s="88">
        <v>2</v>
      </c>
      <c r="AJ122" s="88">
        <v>3</v>
      </c>
      <c r="AK122" s="88">
        <v>4</v>
      </c>
      <c r="AL122" s="88">
        <v>5</v>
      </c>
      <c r="AM122" s="88">
        <v>6</v>
      </c>
      <c r="AN122" s="88">
        <v>7</v>
      </c>
      <c r="AO122" s="88">
        <v>8</v>
      </c>
      <c r="AP122" s="88">
        <v>9</v>
      </c>
      <c r="AQ122" s="88">
        <v>10</v>
      </c>
      <c r="AR122" s="88">
        <v>11</v>
      </c>
      <c r="AS122" s="88">
        <v>12</v>
      </c>
      <c r="AT122" s="88">
        <v>13</v>
      </c>
      <c r="AU122" s="88">
        <v>14</v>
      </c>
      <c r="AV122" s="88">
        <v>15</v>
      </c>
      <c r="AW122" s="61"/>
      <c r="AX122" s="88">
        <v>2</v>
      </c>
      <c r="AY122" s="88">
        <v>3</v>
      </c>
      <c r="AZ122" s="88">
        <v>4</v>
      </c>
      <c r="BA122" s="88">
        <v>5</v>
      </c>
      <c r="BB122" s="88">
        <v>6</v>
      </c>
      <c r="BC122" s="88">
        <v>7</v>
      </c>
      <c r="BD122" s="88">
        <v>8</v>
      </c>
      <c r="BE122" s="88">
        <v>9</v>
      </c>
      <c r="BF122" s="88">
        <v>10</v>
      </c>
      <c r="BG122" s="88">
        <v>11</v>
      </c>
      <c r="BH122" s="88">
        <v>12</v>
      </c>
      <c r="BI122" s="88">
        <v>13</v>
      </c>
      <c r="BJ122" s="88">
        <v>14</v>
      </c>
      <c r="BK122" s="88">
        <v>15</v>
      </c>
      <c r="BL122" s="56" t="s">
        <v>319</v>
      </c>
      <c r="BM122" s="61"/>
      <c r="BN122" s="61"/>
      <c r="BO122" s="61"/>
      <c r="BP122" s="61"/>
      <c r="BQ122" s="61"/>
      <c r="BR122" s="61"/>
      <c r="BS122" s="61"/>
      <c r="BT122" s="61"/>
    </row>
    <row r="123" spans="1:72" hidden="1">
      <c r="A123" s="53">
        <v>1</v>
      </c>
      <c r="B123" s="64" t="str">
        <f>IF(B7="","",RANK(B7,$B7:$P7,1))</f>
        <v/>
      </c>
      <c r="C123" s="64" t="str">
        <f t="shared" ref="B123:P138" si="15">IF(C7="","",RANK(C7,$B7:$P7,1))</f>
        <v/>
      </c>
      <c r="D123" s="64" t="str">
        <f t="shared" si="15"/>
        <v/>
      </c>
      <c r="E123" s="64" t="str">
        <f t="shared" si="15"/>
        <v/>
      </c>
      <c r="F123" s="64" t="str">
        <f t="shared" si="15"/>
        <v/>
      </c>
      <c r="G123" s="64" t="str">
        <f t="shared" si="15"/>
        <v/>
      </c>
      <c r="H123" s="64" t="str">
        <f t="shared" si="15"/>
        <v/>
      </c>
      <c r="I123" s="64" t="str">
        <f t="shared" si="15"/>
        <v/>
      </c>
      <c r="J123" s="64" t="str">
        <f t="shared" si="15"/>
        <v/>
      </c>
      <c r="K123" s="64" t="str">
        <f t="shared" si="15"/>
        <v/>
      </c>
      <c r="L123" s="64" t="str">
        <f t="shared" si="15"/>
        <v/>
      </c>
      <c r="M123" s="64" t="str">
        <f t="shared" si="15"/>
        <v/>
      </c>
      <c r="N123" s="64" t="str">
        <f t="shared" si="15"/>
        <v/>
      </c>
      <c r="O123" s="64" t="str">
        <f t="shared" si="15"/>
        <v/>
      </c>
      <c r="P123" s="64" t="str">
        <f t="shared" si="15"/>
        <v/>
      </c>
      <c r="R123" s="53">
        <v>1</v>
      </c>
      <c r="S123" s="53" t="str">
        <f>IF(B7="","",COUNTIF($B123:$P123,B123))</f>
        <v/>
      </c>
      <c r="T123" s="53" t="str">
        <f t="shared" ref="T123:AG123" si="16">IF(C7="","",COUNTIF($B$123:$P$123,C123))</f>
        <v/>
      </c>
      <c r="U123" s="53" t="str">
        <f t="shared" si="16"/>
        <v/>
      </c>
      <c r="V123" s="53" t="str">
        <f t="shared" si="16"/>
        <v/>
      </c>
      <c r="W123" s="53" t="str">
        <f t="shared" si="16"/>
        <v/>
      </c>
      <c r="X123" s="53" t="str">
        <f t="shared" si="16"/>
        <v/>
      </c>
      <c r="Y123" s="53" t="str">
        <f t="shared" si="16"/>
        <v/>
      </c>
      <c r="Z123" s="53" t="str">
        <f t="shared" si="16"/>
        <v/>
      </c>
      <c r="AA123" s="53" t="str">
        <f t="shared" si="16"/>
        <v/>
      </c>
      <c r="AB123" s="53" t="str">
        <f t="shared" si="16"/>
        <v/>
      </c>
      <c r="AC123" s="53" t="str">
        <f t="shared" si="16"/>
        <v/>
      </c>
      <c r="AD123" s="53" t="str">
        <f t="shared" si="16"/>
        <v/>
      </c>
      <c r="AE123" s="53" t="str">
        <f t="shared" si="16"/>
        <v/>
      </c>
      <c r="AF123" s="53" t="str">
        <f t="shared" si="16"/>
        <v/>
      </c>
      <c r="AG123" s="53" t="str">
        <f t="shared" si="16"/>
        <v/>
      </c>
      <c r="AI123" s="89">
        <f>COUNTIF($S123:$AG123,AI$122)</f>
        <v>0</v>
      </c>
      <c r="AJ123" s="90">
        <f t="shared" ref="AJ123:AV138" si="17">COUNTIF($S123:$AG123,AJ$122)</f>
        <v>0</v>
      </c>
      <c r="AK123" s="90">
        <f t="shared" si="17"/>
        <v>0</v>
      </c>
      <c r="AL123" s="90">
        <f t="shared" si="17"/>
        <v>0</v>
      </c>
      <c r="AM123" s="90">
        <f t="shared" si="17"/>
        <v>0</v>
      </c>
      <c r="AN123" s="90">
        <f t="shared" si="17"/>
        <v>0</v>
      </c>
      <c r="AO123" s="90">
        <f t="shared" si="17"/>
        <v>0</v>
      </c>
      <c r="AP123" s="90">
        <f t="shared" si="17"/>
        <v>0</v>
      </c>
      <c r="AQ123" s="90">
        <f t="shared" si="17"/>
        <v>0</v>
      </c>
      <c r="AR123" s="90">
        <f t="shared" si="17"/>
        <v>0</v>
      </c>
      <c r="AS123" s="90">
        <f t="shared" si="17"/>
        <v>0</v>
      </c>
      <c r="AT123" s="90">
        <f t="shared" si="17"/>
        <v>0</v>
      </c>
      <c r="AU123" s="90">
        <f t="shared" si="17"/>
        <v>0</v>
      </c>
      <c r="AV123" s="91">
        <f t="shared" si="17"/>
        <v>0</v>
      </c>
      <c r="AX123" s="59">
        <f t="shared" ref="AX123:BK123" si="18">AI$122^3*AI123/AI$122</f>
        <v>0</v>
      </c>
      <c r="AY123" s="59">
        <f t="shared" si="18"/>
        <v>0</v>
      </c>
      <c r="AZ123" s="59">
        <f t="shared" si="18"/>
        <v>0</v>
      </c>
      <c r="BA123" s="59">
        <f t="shared" si="18"/>
        <v>0</v>
      </c>
      <c r="BB123" s="59">
        <f t="shared" si="18"/>
        <v>0</v>
      </c>
      <c r="BC123" s="59">
        <f t="shared" si="18"/>
        <v>0</v>
      </c>
      <c r="BD123" s="59">
        <f t="shared" si="18"/>
        <v>0</v>
      </c>
      <c r="BE123" s="59">
        <f t="shared" si="18"/>
        <v>0</v>
      </c>
      <c r="BF123" s="59">
        <f t="shared" si="18"/>
        <v>0</v>
      </c>
      <c r="BG123" s="59">
        <f t="shared" si="18"/>
        <v>0</v>
      </c>
      <c r="BH123" s="59">
        <f t="shared" si="18"/>
        <v>0</v>
      </c>
      <c r="BI123" s="59">
        <f t="shared" si="18"/>
        <v>0</v>
      </c>
      <c r="BJ123" s="59">
        <f t="shared" si="18"/>
        <v>0</v>
      </c>
      <c r="BK123" s="59">
        <f t="shared" si="18"/>
        <v>0</v>
      </c>
      <c r="BL123" s="53">
        <f>SUM(AX123:BK123)</f>
        <v>0</v>
      </c>
    </row>
    <row r="124" spans="1:72" hidden="1">
      <c r="A124" s="53">
        <v>2</v>
      </c>
      <c r="B124" s="64" t="str">
        <f t="shared" si="15"/>
        <v/>
      </c>
      <c r="C124" s="64" t="str">
        <f t="shared" si="15"/>
        <v/>
      </c>
      <c r="D124" s="64" t="str">
        <f t="shared" si="15"/>
        <v/>
      </c>
      <c r="E124" s="64" t="str">
        <f t="shared" si="15"/>
        <v/>
      </c>
      <c r="F124" s="64" t="str">
        <f t="shared" si="15"/>
        <v/>
      </c>
      <c r="G124" s="64" t="str">
        <f t="shared" si="15"/>
        <v/>
      </c>
      <c r="H124" s="64" t="str">
        <f t="shared" si="15"/>
        <v/>
      </c>
      <c r="I124" s="64" t="str">
        <f t="shared" si="15"/>
        <v/>
      </c>
      <c r="J124" s="64" t="str">
        <f t="shared" si="15"/>
        <v/>
      </c>
      <c r="K124" s="64" t="str">
        <f t="shared" si="15"/>
        <v/>
      </c>
      <c r="L124" s="64" t="str">
        <f t="shared" si="15"/>
        <v/>
      </c>
      <c r="M124" s="64" t="str">
        <f t="shared" si="15"/>
        <v/>
      </c>
      <c r="N124" s="64" t="str">
        <f t="shared" si="15"/>
        <v/>
      </c>
      <c r="O124" s="64" t="str">
        <f t="shared" si="15"/>
        <v/>
      </c>
      <c r="P124" s="64" t="str">
        <f t="shared" si="15"/>
        <v/>
      </c>
      <c r="R124" s="53">
        <v>2</v>
      </c>
      <c r="S124" s="53" t="str">
        <f t="shared" ref="S124:AG139" si="19">IF(B8="","",COUNTIF($B124:$P124,B124))</f>
        <v/>
      </c>
      <c r="T124" s="53" t="str">
        <f t="shared" si="19"/>
        <v/>
      </c>
      <c r="U124" s="53" t="str">
        <f t="shared" si="19"/>
        <v/>
      </c>
      <c r="V124" s="53" t="str">
        <f t="shared" si="19"/>
        <v/>
      </c>
      <c r="W124" s="53" t="str">
        <f t="shared" si="19"/>
        <v/>
      </c>
      <c r="X124" s="53" t="str">
        <f t="shared" si="19"/>
        <v/>
      </c>
      <c r="Y124" s="53" t="str">
        <f t="shared" si="19"/>
        <v/>
      </c>
      <c r="Z124" s="53" t="str">
        <f t="shared" si="19"/>
        <v/>
      </c>
      <c r="AA124" s="53" t="str">
        <f t="shared" si="19"/>
        <v/>
      </c>
      <c r="AB124" s="53" t="str">
        <f t="shared" si="19"/>
        <v/>
      </c>
      <c r="AC124" s="53" t="str">
        <f t="shared" si="19"/>
        <v/>
      </c>
      <c r="AD124" s="53" t="str">
        <f t="shared" si="19"/>
        <v/>
      </c>
      <c r="AE124" s="53" t="str">
        <f t="shared" si="19"/>
        <v/>
      </c>
      <c r="AF124" s="53" t="str">
        <f t="shared" si="19"/>
        <v/>
      </c>
      <c r="AG124" s="53" t="str">
        <f t="shared" si="19"/>
        <v/>
      </c>
      <c r="AI124" s="92">
        <f t="shared" ref="AI124:AV155" si="20">COUNTIF($S124:$AG124,AI$122)</f>
        <v>0</v>
      </c>
      <c r="AJ124" s="62">
        <f t="shared" si="17"/>
        <v>0</v>
      </c>
      <c r="AK124" s="62">
        <f t="shared" si="17"/>
        <v>0</v>
      </c>
      <c r="AL124" s="62">
        <f t="shared" si="17"/>
        <v>0</v>
      </c>
      <c r="AM124" s="62">
        <f t="shared" si="17"/>
        <v>0</v>
      </c>
      <c r="AN124" s="62">
        <f t="shared" si="17"/>
        <v>0</v>
      </c>
      <c r="AO124" s="62">
        <f t="shared" si="17"/>
        <v>0</v>
      </c>
      <c r="AP124" s="62">
        <f t="shared" si="17"/>
        <v>0</v>
      </c>
      <c r="AQ124" s="62">
        <f t="shared" si="17"/>
        <v>0</v>
      </c>
      <c r="AR124" s="62">
        <f t="shared" si="17"/>
        <v>0</v>
      </c>
      <c r="AS124" s="62">
        <f t="shared" si="17"/>
        <v>0</v>
      </c>
      <c r="AT124" s="62">
        <f t="shared" si="17"/>
        <v>0</v>
      </c>
      <c r="AU124" s="62">
        <f t="shared" si="17"/>
        <v>0</v>
      </c>
      <c r="AV124" s="93">
        <f t="shared" si="17"/>
        <v>0</v>
      </c>
      <c r="AX124" s="59">
        <f t="shared" ref="AX124:AX133" si="21">AI$122^3*AI124/AI$122</f>
        <v>0</v>
      </c>
      <c r="AY124" s="59">
        <f t="shared" ref="AY124:AY133" si="22">AJ$122^3*AJ124/AJ$122</f>
        <v>0</v>
      </c>
      <c r="AZ124" s="59">
        <f t="shared" ref="AZ124:AZ133" si="23">AK$122^3*AK124/AK$122</f>
        <v>0</v>
      </c>
      <c r="BA124" s="59">
        <f t="shared" ref="BA124:BA133" si="24">AL$122^3*AL124/AL$122</f>
        <v>0</v>
      </c>
      <c r="BB124" s="59">
        <f t="shared" ref="BB124:BB133" si="25">AM$122^3*AM124/AM$122</f>
        <v>0</v>
      </c>
      <c r="BC124" s="59">
        <f t="shared" ref="BC124:BC133" si="26">AN$122^3*AN124/AN$122</f>
        <v>0</v>
      </c>
      <c r="BD124" s="59">
        <f t="shared" ref="BD124:BD133" si="27">AO$122^3*AO124/AO$122</f>
        <v>0</v>
      </c>
      <c r="BE124" s="59">
        <f t="shared" ref="BE124:BE133" si="28">AP$122^3*AP124/AP$122</f>
        <v>0</v>
      </c>
      <c r="BF124" s="59">
        <f t="shared" ref="BF124:BF133" si="29">AQ$122^3*AQ124/AQ$122</f>
        <v>0</v>
      </c>
      <c r="BG124" s="59">
        <f t="shared" ref="BG124:BG133" si="30">AR$122^3*AR124/AR$122</f>
        <v>0</v>
      </c>
      <c r="BH124" s="59">
        <f t="shared" ref="BH124:BH133" si="31">AS$122^3*AS124/AS$122</f>
        <v>0</v>
      </c>
      <c r="BI124" s="59">
        <f t="shared" ref="BI124:BI133" si="32">AT$122^3*AT124/AT$122</f>
        <v>0</v>
      </c>
      <c r="BJ124" s="59">
        <f t="shared" ref="BJ124:BJ133" si="33">AU$122^3*AU124/AU$122</f>
        <v>0</v>
      </c>
      <c r="BK124" s="59">
        <f t="shared" ref="BK124:BK133" si="34">AV$122^3*AV124/AV$122</f>
        <v>0</v>
      </c>
      <c r="BL124" s="53">
        <f t="shared" ref="BL124:BL133" si="35">SUM(AX124:BK124)</f>
        <v>0</v>
      </c>
    </row>
    <row r="125" spans="1:72" hidden="1">
      <c r="A125" s="53">
        <v>3</v>
      </c>
      <c r="B125" s="64" t="str">
        <f t="shared" si="15"/>
        <v/>
      </c>
      <c r="C125" s="64" t="str">
        <f t="shared" si="15"/>
        <v/>
      </c>
      <c r="D125" s="64" t="str">
        <f t="shared" si="15"/>
        <v/>
      </c>
      <c r="E125" s="64" t="str">
        <f t="shared" si="15"/>
        <v/>
      </c>
      <c r="F125" s="64" t="str">
        <f t="shared" si="15"/>
        <v/>
      </c>
      <c r="G125" s="64" t="str">
        <f t="shared" si="15"/>
        <v/>
      </c>
      <c r="H125" s="64" t="str">
        <f t="shared" si="15"/>
        <v/>
      </c>
      <c r="I125" s="64" t="str">
        <f t="shared" si="15"/>
        <v/>
      </c>
      <c r="J125" s="64" t="str">
        <f t="shared" si="15"/>
        <v/>
      </c>
      <c r="K125" s="64" t="str">
        <f t="shared" si="15"/>
        <v/>
      </c>
      <c r="L125" s="64" t="str">
        <f t="shared" si="15"/>
        <v/>
      </c>
      <c r="M125" s="64" t="str">
        <f t="shared" si="15"/>
        <v/>
      </c>
      <c r="N125" s="64" t="str">
        <f t="shared" si="15"/>
        <v/>
      </c>
      <c r="O125" s="64" t="str">
        <f t="shared" si="15"/>
        <v/>
      </c>
      <c r="P125" s="64" t="str">
        <f t="shared" si="15"/>
        <v/>
      </c>
      <c r="R125" s="53">
        <v>3</v>
      </c>
      <c r="S125" s="53" t="str">
        <f t="shared" si="19"/>
        <v/>
      </c>
      <c r="T125" s="53" t="str">
        <f t="shared" si="19"/>
        <v/>
      </c>
      <c r="U125" s="53" t="str">
        <f t="shared" si="19"/>
        <v/>
      </c>
      <c r="V125" s="53" t="str">
        <f t="shared" si="19"/>
        <v/>
      </c>
      <c r="W125" s="53" t="str">
        <f t="shared" si="19"/>
        <v/>
      </c>
      <c r="X125" s="53" t="str">
        <f t="shared" si="19"/>
        <v/>
      </c>
      <c r="Y125" s="53" t="str">
        <f t="shared" si="19"/>
        <v/>
      </c>
      <c r="Z125" s="53" t="str">
        <f t="shared" si="19"/>
        <v/>
      </c>
      <c r="AA125" s="53" t="str">
        <f t="shared" si="19"/>
        <v/>
      </c>
      <c r="AB125" s="53" t="str">
        <f t="shared" si="19"/>
        <v/>
      </c>
      <c r="AC125" s="53" t="str">
        <f t="shared" si="19"/>
        <v/>
      </c>
      <c r="AD125" s="53" t="str">
        <f t="shared" si="19"/>
        <v/>
      </c>
      <c r="AE125" s="53" t="str">
        <f t="shared" si="19"/>
        <v/>
      </c>
      <c r="AF125" s="53" t="str">
        <f t="shared" si="19"/>
        <v/>
      </c>
      <c r="AG125" s="53" t="str">
        <f t="shared" si="19"/>
        <v/>
      </c>
      <c r="AI125" s="92">
        <f t="shared" si="20"/>
        <v>0</v>
      </c>
      <c r="AJ125" s="62">
        <f t="shared" si="17"/>
        <v>0</v>
      </c>
      <c r="AK125" s="62">
        <f t="shared" si="17"/>
        <v>0</v>
      </c>
      <c r="AL125" s="62">
        <f t="shared" si="17"/>
        <v>0</v>
      </c>
      <c r="AM125" s="62">
        <f t="shared" si="17"/>
        <v>0</v>
      </c>
      <c r="AN125" s="62">
        <f t="shared" si="17"/>
        <v>0</v>
      </c>
      <c r="AO125" s="62">
        <f t="shared" si="17"/>
        <v>0</v>
      </c>
      <c r="AP125" s="62">
        <f t="shared" si="17"/>
        <v>0</v>
      </c>
      <c r="AQ125" s="62">
        <f t="shared" si="17"/>
        <v>0</v>
      </c>
      <c r="AR125" s="62">
        <f t="shared" si="17"/>
        <v>0</v>
      </c>
      <c r="AS125" s="62">
        <f t="shared" si="17"/>
        <v>0</v>
      </c>
      <c r="AT125" s="62">
        <f t="shared" si="17"/>
        <v>0</v>
      </c>
      <c r="AU125" s="62">
        <f t="shared" si="17"/>
        <v>0</v>
      </c>
      <c r="AV125" s="93">
        <f t="shared" si="17"/>
        <v>0</v>
      </c>
      <c r="AX125" s="59">
        <f t="shared" si="21"/>
        <v>0</v>
      </c>
      <c r="AY125" s="59">
        <f t="shared" si="22"/>
        <v>0</v>
      </c>
      <c r="AZ125" s="59">
        <f t="shared" si="23"/>
        <v>0</v>
      </c>
      <c r="BA125" s="59">
        <f t="shared" si="24"/>
        <v>0</v>
      </c>
      <c r="BB125" s="59">
        <f t="shared" si="25"/>
        <v>0</v>
      </c>
      <c r="BC125" s="59">
        <f t="shared" si="26"/>
        <v>0</v>
      </c>
      <c r="BD125" s="59">
        <f t="shared" si="27"/>
        <v>0</v>
      </c>
      <c r="BE125" s="59">
        <f t="shared" si="28"/>
        <v>0</v>
      </c>
      <c r="BF125" s="59">
        <f t="shared" si="29"/>
        <v>0</v>
      </c>
      <c r="BG125" s="59">
        <f t="shared" si="30"/>
        <v>0</v>
      </c>
      <c r="BH125" s="59">
        <f t="shared" si="31"/>
        <v>0</v>
      </c>
      <c r="BI125" s="59">
        <f t="shared" si="32"/>
        <v>0</v>
      </c>
      <c r="BJ125" s="59">
        <f t="shared" si="33"/>
        <v>0</v>
      </c>
      <c r="BK125" s="59">
        <f t="shared" si="34"/>
        <v>0</v>
      </c>
      <c r="BL125" s="53">
        <f t="shared" si="35"/>
        <v>0</v>
      </c>
    </row>
    <row r="126" spans="1:72" hidden="1">
      <c r="A126" s="53">
        <v>4</v>
      </c>
      <c r="B126" s="64" t="str">
        <f t="shared" ref="B126:P126" si="36">IF(B10="","",RANK(B10,$B10:$P10,1))</f>
        <v/>
      </c>
      <c r="C126" s="64" t="str">
        <f t="shared" si="36"/>
        <v/>
      </c>
      <c r="D126" s="64" t="str">
        <f t="shared" si="36"/>
        <v/>
      </c>
      <c r="E126" s="64" t="str">
        <f t="shared" si="36"/>
        <v/>
      </c>
      <c r="F126" s="64" t="str">
        <f t="shared" si="36"/>
        <v/>
      </c>
      <c r="G126" s="64" t="str">
        <f t="shared" si="36"/>
        <v/>
      </c>
      <c r="H126" s="64" t="str">
        <f t="shared" si="36"/>
        <v/>
      </c>
      <c r="I126" s="64" t="str">
        <f t="shared" si="36"/>
        <v/>
      </c>
      <c r="J126" s="64" t="str">
        <f t="shared" si="36"/>
        <v/>
      </c>
      <c r="K126" s="64" t="str">
        <f t="shared" si="36"/>
        <v/>
      </c>
      <c r="L126" s="64" t="str">
        <f t="shared" si="36"/>
        <v/>
      </c>
      <c r="M126" s="64" t="str">
        <f t="shared" si="36"/>
        <v/>
      </c>
      <c r="N126" s="64" t="str">
        <f t="shared" si="36"/>
        <v/>
      </c>
      <c r="O126" s="64" t="str">
        <f t="shared" si="36"/>
        <v/>
      </c>
      <c r="P126" s="64" t="str">
        <f t="shared" si="36"/>
        <v/>
      </c>
      <c r="R126" s="53">
        <v>4</v>
      </c>
      <c r="S126" s="53" t="str">
        <f t="shared" ref="S126:V127" si="37">IF(B10="","",COUNTIF($B126:$P126,B126))</f>
        <v/>
      </c>
      <c r="T126" s="53" t="str">
        <f t="shared" si="37"/>
        <v/>
      </c>
      <c r="U126" s="53" t="str">
        <f t="shared" si="37"/>
        <v/>
      </c>
      <c r="V126" s="53" t="str">
        <f t="shared" si="37"/>
        <v/>
      </c>
      <c r="W126" s="53" t="str">
        <f t="shared" si="19"/>
        <v/>
      </c>
      <c r="X126" s="53" t="str">
        <f t="shared" si="19"/>
        <v/>
      </c>
      <c r="Y126" s="53" t="str">
        <f t="shared" si="19"/>
        <v/>
      </c>
      <c r="Z126" s="53" t="str">
        <f t="shared" si="19"/>
        <v/>
      </c>
      <c r="AA126" s="53" t="str">
        <f t="shared" si="19"/>
        <v/>
      </c>
      <c r="AB126" s="53" t="str">
        <f t="shared" si="19"/>
        <v/>
      </c>
      <c r="AC126" s="53" t="str">
        <f t="shared" si="19"/>
        <v/>
      </c>
      <c r="AD126" s="53" t="str">
        <f t="shared" si="19"/>
        <v/>
      </c>
      <c r="AE126" s="53" t="str">
        <f t="shared" si="19"/>
        <v/>
      </c>
      <c r="AF126" s="53" t="str">
        <f t="shared" si="19"/>
        <v/>
      </c>
      <c r="AG126" s="53" t="str">
        <f t="shared" si="19"/>
        <v/>
      </c>
      <c r="AI126" s="92">
        <f t="shared" si="20"/>
        <v>0</v>
      </c>
      <c r="AJ126" s="62">
        <f t="shared" si="17"/>
        <v>0</v>
      </c>
      <c r="AK126" s="62">
        <f t="shared" si="17"/>
        <v>0</v>
      </c>
      <c r="AL126" s="62">
        <f t="shared" si="17"/>
        <v>0</v>
      </c>
      <c r="AM126" s="62">
        <f t="shared" si="17"/>
        <v>0</v>
      </c>
      <c r="AN126" s="62">
        <f t="shared" si="17"/>
        <v>0</v>
      </c>
      <c r="AO126" s="62">
        <f t="shared" si="17"/>
        <v>0</v>
      </c>
      <c r="AP126" s="62">
        <f t="shared" si="17"/>
        <v>0</v>
      </c>
      <c r="AQ126" s="62">
        <f t="shared" si="17"/>
        <v>0</v>
      </c>
      <c r="AR126" s="62">
        <f t="shared" si="17"/>
        <v>0</v>
      </c>
      <c r="AS126" s="62">
        <f t="shared" si="17"/>
        <v>0</v>
      </c>
      <c r="AT126" s="62">
        <f t="shared" si="17"/>
        <v>0</v>
      </c>
      <c r="AU126" s="62">
        <f t="shared" si="17"/>
        <v>0</v>
      </c>
      <c r="AV126" s="93">
        <f t="shared" si="17"/>
        <v>0</v>
      </c>
      <c r="AX126" s="59">
        <f t="shared" si="21"/>
        <v>0</v>
      </c>
      <c r="AY126" s="59">
        <f t="shared" si="22"/>
        <v>0</v>
      </c>
      <c r="AZ126" s="59">
        <f t="shared" si="23"/>
        <v>0</v>
      </c>
      <c r="BA126" s="59">
        <f t="shared" si="24"/>
        <v>0</v>
      </c>
      <c r="BB126" s="59">
        <f t="shared" si="25"/>
        <v>0</v>
      </c>
      <c r="BC126" s="59">
        <f t="shared" si="26"/>
        <v>0</v>
      </c>
      <c r="BD126" s="59">
        <f t="shared" si="27"/>
        <v>0</v>
      </c>
      <c r="BE126" s="59">
        <f t="shared" si="28"/>
        <v>0</v>
      </c>
      <c r="BF126" s="59">
        <f t="shared" si="29"/>
        <v>0</v>
      </c>
      <c r="BG126" s="59">
        <f t="shared" si="30"/>
        <v>0</v>
      </c>
      <c r="BH126" s="59">
        <f t="shared" si="31"/>
        <v>0</v>
      </c>
      <c r="BI126" s="59">
        <f t="shared" si="32"/>
        <v>0</v>
      </c>
      <c r="BJ126" s="59">
        <f t="shared" si="33"/>
        <v>0</v>
      </c>
      <c r="BK126" s="59">
        <f t="shared" si="34"/>
        <v>0</v>
      </c>
      <c r="BL126" s="53">
        <f t="shared" si="35"/>
        <v>0</v>
      </c>
    </row>
    <row r="127" spans="1:72" hidden="1">
      <c r="A127" s="53">
        <v>5</v>
      </c>
      <c r="B127" s="64" t="str">
        <f>IF(B11="","",RANK(B11,$B11:$P11,1))</f>
        <v/>
      </c>
      <c r="C127" s="64" t="str">
        <f>IF(C11="","",RANK(C11,$B11:$P11,1))</f>
        <v/>
      </c>
      <c r="D127" s="64" t="str">
        <f>IF(D11="","",RANK(D11,$B11:$P11,1))</f>
        <v/>
      </c>
      <c r="E127" s="64" t="str">
        <f>IF(E11="","",RANK(E11,$B11:$P11,1))</f>
        <v/>
      </c>
      <c r="F127" s="64" t="str">
        <f t="shared" si="15"/>
        <v/>
      </c>
      <c r="G127" s="64" t="str">
        <f t="shared" si="15"/>
        <v/>
      </c>
      <c r="H127" s="64" t="str">
        <f t="shared" si="15"/>
        <v/>
      </c>
      <c r="I127" s="64" t="str">
        <f t="shared" si="15"/>
        <v/>
      </c>
      <c r="J127" s="64" t="str">
        <f t="shared" si="15"/>
        <v/>
      </c>
      <c r="K127" s="64" t="str">
        <f t="shared" si="15"/>
        <v/>
      </c>
      <c r="L127" s="64" t="str">
        <f t="shared" si="15"/>
        <v/>
      </c>
      <c r="M127" s="64" t="str">
        <f t="shared" si="15"/>
        <v/>
      </c>
      <c r="N127" s="64" t="str">
        <f t="shared" si="15"/>
        <v/>
      </c>
      <c r="O127" s="64" t="str">
        <f t="shared" si="15"/>
        <v/>
      </c>
      <c r="P127" s="64" t="str">
        <f t="shared" si="15"/>
        <v/>
      </c>
      <c r="R127" s="53">
        <v>5</v>
      </c>
      <c r="S127" s="53" t="str">
        <f t="shared" si="37"/>
        <v/>
      </c>
      <c r="T127" s="53" t="str">
        <f t="shared" si="37"/>
        <v/>
      </c>
      <c r="U127" s="53" t="str">
        <f t="shared" si="37"/>
        <v/>
      </c>
      <c r="V127" s="53" t="str">
        <f t="shared" si="37"/>
        <v/>
      </c>
      <c r="W127" s="53" t="str">
        <f t="shared" si="19"/>
        <v/>
      </c>
      <c r="X127" s="53" t="str">
        <f t="shared" si="19"/>
        <v/>
      </c>
      <c r="Y127" s="53" t="str">
        <f t="shared" si="19"/>
        <v/>
      </c>
      <c r="Z127" s="53" t="str">
        <f t="shared" si="19"/>
        <v/>
      </c>
      <c r="AA127" s="53" t="str">
        <f t="shared" si="19"/>
        <v/>
      </c>
      <c r="AB127" s="53" t="str">
        <f t="shared" si="19"/>
        <v/>
      </c>
      <c r="AC127" s="53" t="str">
        <f t="shared" si="19"/>
        <v/>
      </c>
      <c r="AD127" s="53" t="str">
        <f t="shared" si="19"/>
        <v/>
      </c>
      <c r="AE127" s="53" t="str">
        <f t="shared" si="19"/>
        <v/>
      </c>
      <c r="AF127" s="53" t="str">
        <f t="shared" si="19"/>
        <v/>
      </c>
      <c r="AG127" s="53" t="str">
        <f t="shared" si="19"/>
        <v/>
      </c>
      <c r="AI127" s="92">
        <f t="shared" si="20"/>
        <v>0</v>
      </c>
      <c r="AJ127" s="62">
        <f t="shared" si="17"/>
        <v>0</v>
      </c>
      <c r="AK127" s="62">
        <f t="shared" si="17"/>
        <v>0</v>
      </c>
      <c r="AL127" s="62">
        <f t="shared" si="17"/>
        <v>0</v>
      </c>
      <c r="AM127" s="62">
        <f t="shared" si="17"/>
        <v>0</v>
      </c>
      <c r="AN127" s="62">
        <f t="shared" si="17"/>
        <v>0</v>
      </c>
      <c r="AO127" s="62">
        <f t="shared" si="17"/>
        <v>0</v>
      </c>
      <c r="AP127" s="62">
        <f t="shared" si="17"/>
        <v>0</v>
      </c>
      <c r="AQ127" s="62">
        <f t="shared" si="17"/>
        <v>0</v>
      </c>
      <c r="AR127" s="62">
        <f t="shared" si="17"/>
        <v>0</v>
      </c>
      <c r="AS127" s="62">
        <f t="shared" si="17"/>
        <v>0</v>
      </c>
      <c r="AT127" s="62">
        <f t="shared" si="17"/>
        <v>0</v>
      </c>
      <c r="AU127" s="62">
        <f t="shared" si="17"/>
        <v>0</v>
      </c>
      <c r="AV127" s="93">
        <f t="shared" si="17"/>
        <v>0</v>
      </c>
      <c r="AX127" s="59">
        <f t="shared" si="21"/>
        <v>0</v>
      </c>
      <c r="AY127" s="59">
        <f t="shared" si="22"/>
        <v>0</v>
      </c>
      <c r="AZ127" s="59">
        <f t="shared" si="23"/>
        <v>0</v>
      </c>
      <c r="BA127" s="59">
        <f t="shared" si="24"/>
        <v>0</v>
      </c>
      <c r="BB127" s="59">
        <f t="shared" si="25"/>
        <v>0</v>
      </c>
      <c r="BC127" s="59">
        <f t="shared" si="26"/>
        <v>0</v>
      </c>
      <c r="BD127" s="59">
        <f t="shared" si="27"/>
        <v>0</v>
      </c>
      <c r="BE127" s="59">
        <f t="shared" si="28"/>
        <v>0</v>
      </c>
      <c r="BF127" s="59">
        <f t="shared" si="29"/>
        <v>0</v>
      </c>
      <c r="BG127" s="59">
        <f t="shared" si="30"/>
        <v>0</v>
      </c>
      <c r="BH127" s="59">
        <f t="shared" si="31"/>
        <v>0</v>
      </c>
      <c r="BI127" s="59">
        <f t="shared" si="32"/>
        <v>0</v>
      </c>
      <c r="BJ127" s="59">
        <f t="shared" si="33"/>
        <v>0</v>
      </c>
      <c r="BK127" s="59">
        <f t="shared" si="34"/>
        <v>0</v>
      </c>
      <c r="BL127" s="53">
        <f t="shared" si="35"/>
        <v>0</v>
      </c>
    </row>
    <row r="128" spans="1:72" hidden="1">
      <c r="A128" s="53">
        <v>6</v>
      </c>
      <c r="B128" s="64" t="str">
        <f t="shared" si="15"/>
        <v/>
      </c>
      <c r="C128" s="64" t="str">
        <f t="shared" si="15"/>
        <v/>
      </c>
      <c r="D128" s="64" t="str">
        <f t="shared" si="15"/>
        <v/>
      </c>
      <c r="E128" s="64" t="str">
        <f t="shared" si="15"/>
        <v/>
      </c>
      <c r="F128" s="64" t="str">
        <f t="shared" si="15"/>
        <v/>
      </c>
      <c r="G128" s="64" t="str">
        <f t="shared" si="15"/>
        <v/>
      </c>
      <c r="H128" s="64" t="str">
        <f t="shared" si="15"/>
        <v/>
      </c>
      <c r="I128" s="64" t="str">
        <f t="shared" si="15"/>
        <v/>
      </c>
      <c r="J128" s="64" t="str">
        <f t="shared" si="15"/>
        <v/>
      </c>
      <c r="K128" s="64" t="str">
        <f t="shared" si="15"/>
        <v/>
      </c>
      <c r="L128" s="64" t="str">
        <f t="shared" si="15"/>
        <v/>
      </c>
      <c r="M128" s="64" t="str">
        <f t="shared" si="15"/>
        <v/>
      </c>
      <c r="N128" s="64" t="str">
        <f t="shared" si="15"/>
        <v/>
      </c>
      <c r="O128" s="64" t="str">
        <f t="shared" si="15"/>
        <v/>
      </c>
      <c r="P128" s="64" t="str">
        <f t="shared" si="15"/>
        <v/>
      </c>
      <c r="R128" s="53">
        <v>6</v>
      </c>
      <c r="S128" s="53" t="str">
        <f t="shared" si="19"/>
        <v/>
      </c>
      <c r="T128" s="53" t="str">
        <f t="shared" si="19"/>
        <v/>
      </c>
      <c r="U128" s="53" t="str">
        <f t="shared" si="19"/>
        <v/>
      </c>
      <c r="V128" s="53" t="str">
        <f t="shared" si="19"/>
        <v/>
      </c>
      <c r="W128" s="53" t="str">
        <f t="shared" si="19"/>
        <v/>
      </c>
      <c r="X128" s="53" t="str">
        <f t="shared" si="19"/>
        <v/>
      </c>
      <c r="Y128" s="53" t="str">
        <f t="shared" si="19"/>
        <v/>
      </c>
      <c r="Z128" s="53" t="str">
        <f t="shared" si="19"/>
        <v/>
      </c>
      <c r="AA128" s="53" t="str">
        <f t="shared" si="19"/>
        <v/>
      </c>
      <c r="AB128" s="53" t="str">
        <f t="shared" si="19"/>
        <v/>
      </c>
      <c r="AC128" s="53" t="str">
        <f t="shared" si="19"/>
        <v/>
      </c>
      <c r="AD128" s="53" t="str">
        <f t="shared" si="19"/>
        <v/>
      </c>
      <c r="AE128" s="53" t="str">
        <f t="shared" si="19"/>
        <v/>
      </c>
      <c r="AF128" s="53" t="str">
        <f t="shared" si="19"/>
        <v/>
      </c>
      <c r="AG128" s="53" t="str">
        <f t="shared" si="19"/>
        <v/>
      </c>
      <c r="AI128" s="92">
        <f t="shared" si="20"/>
        <v>0</v>
      </c>
      <c r="AJ128" s="62">
        <f t="shared" si="17"/>
        <v>0</v>
      </c>
      <c r="AK128" s="62">
        <f t="shared" si="17"/>
        <v>0</v>
      </c>
      <c r="AL128" s="62">
        <f t="shared" si="17"/>
        <v>0</v>
      </c>
      <c r="AM128" s="62">
        <f t="shared" si="17"/>
        <v>0</v>
      </c>
      <c r="AN128" s="62">
        <f t="shared" si="17"/>
        <v>0</v>
      </c>
      <c r="AO128" s="62">
        <f t="shared" si="17"/>
        <v>0</v>
      </c>
      <c r="AP128" s="62">
        <f t="shared" si="17"/>
        <v>0</v>
      </c>
      <c r="AQ128" s="62">
        <f t="shared" si="17"/>
        <v>0</v>
      </c>
      <c r="AR128" s="62">
        <f t="shared" si="17"/>
        <v>0</v>
      </c>
      <c r="AS128" s="62">
        <f t="shared" si="17"/>
        <v>0</v>
      </c>
      <c r="AT128" s="62">
        <f t="shared" si="17"/>
        <v>0</v>
      </c>
      <c r="AU128" s="62">
        <f t="shared" si="17"/>
        <v>0</v>
      </c>
      <c r="AV128" s="93">
        <f t="shared" si="17"/>
        <v>0</v>
      </c>
      <c r="AX128" s="59">
        <f t="shared" si="21"/>
        <v>0</v>
      </c>
      <c r="AY128" s="59">
        <f t="shared" si="22"/>
        <v>0</v>
      </c>
      <c r="AZ128" s="59">
        <f t="shared" si="23"/>
        <v>0</v>
      </c>
      <c r="BA128" s="59">
        <f t="shared" si="24"/>
        <v>0</v>
      </c>
      <c r="BB128" s="59">
        <f t="shared" si="25"/>
        <v>0</v>
      </c>
      <c r="BC128" s="59">
        <f t="shared" si="26"/>
        <v>0</v>
      </c>
      <c r="BD128" s="59">
        <f t="shared" si="27"/>
        <v>0</v>
      </c>
      <c r="BE128" s="59">
        <f t="shared" si="28"/>
        <v>0</v>
      </c>
      <c r="BF128" s="59">
        <f t="shared" si="29"/>
        <v>0</v>
      </c>
      <c r="BG128" s="59">
        <f t="shared" si="30"/>
        <v>0</v>
      </c>
      <c r="BH128" s="59">
        <f t="shared" si="31"/>
        <v>0</v>
      </c>
      <c r="BI128" s="59">
        <f t="shared" si="32"/>
        <v>0</v>
      </c>
      <c r="BJ128" s="59">
        <f t="shared" si="33"/>
        <v>0</v>
      </c>
      <c r="BK128" s="59">
        <f t="shared" si="34"/>
        <v>0</v>
      </c>
      <c r="BL128" s="53">
        <f t="shared" si="35"/>
        <v>0</v>
      </c>
    </row>
    <row r="129" spans="1:64" hidden="1">
      <c r="A129" s="53">
        <v>7</v>
      </c>
      <c r="B129" s="64" t="str">
        <f t="shared" si="15"/>
        <v/>
      </c>
      <c r="C129" s="64" t="str">
        <f t="shared" si="15"/>
        <v/>
      </c>
      <c r="D129" s="64" t="str">
        <f t="shared" si="15"/>
        <v/>
      </c>
      <c r="E129" s="64" t="str">
        <f t="shared" si="15"/>
        <v/>
      </c>
      <c r="F129" s="64" t="str">
        <f t="shared" si="15"/>
        <v/>
      </c>
      <c r="G129" s="64" t="str">
        <f t="shared" si="15"/>
        <v/>
      </c>
      <c r="H129" s="64" t="str">
        <f t="shared" si="15"/>
        <v/>
      </c>
      <c r="I129" s="64" t="str">
        <f t="shared" si="15"/>
        <v/>
      </c>
      <c r="J129" s="64" t="str">
        <f t="shared" si="15"/>
        <v/>
      </c>
      <c r="K129" s="64" t="str">
        <f t="shared" si="15"/>
        <v/>
      </c>
      <c r="L129" s="64" t="str">
        <f t="shared" si="15"/>
        <v/>
      </c>
      <c r="M129" s="64" t="str">
        <f t="shared" si="15"/>
        <v/>
      </c>
      <c r="N129" s="64" t="str">
        <f t="shared" si="15"/>
        <v/>
      </c>
      <c r="O129" s="64" t="str">
        <f t="shared" si="15"/>
        <v/>
      </c>
      <c r="P129" s="64" t="str">
        <f t="shared" si="15"/>
        <v/>
      </c>
      <c r="R129" s="53">
        <v>7</v>
      </c>
      <c r="S129" s="53" t="str">
        <f t="shared" si="19"/>
        <v/>
      </c>
      <c r="T129" s="53" t="str">
        <f t="shared" si="19"/>
        <v/>
      </c>
      <c r="U129" s="53" t="str">
        <f t="shared" si="19"/>
        <v/>
      </c>
      <c r="V129" s="53" t="str">
        <f t="shared" si="19"/>
        <v/>
      </c>
      <c r="W129" s="53" t="str">
        <f t="shared" si="19"/>
        <v/>
      </c>
      <c r="X129" s="53" t="str">
        <f t="shared" si="19"/>
        <v/>
      </c>
      <c r="Y129" s="53" t="str">
        <f t="shared" si="19"/>
        <v/>
      </c>
      <c r="Z129" s="53" t="str">
        <f t="shared" si="19"/>
        <v/>
      </c>
      <c r="AA129" s="53" t="str">
        <f t="shared" si="19"/>
        <v/>
      </c>
      <c r="AB129" s="53" t="str">
        <f t="shared" si="19"/>
        <v/>
      </c>
      <c r="AC129" s="53" t="str">
        <f t="shared" si="19"/>
        <v/>
      </c>
      <c r="AD129" s="53" t="str">
        <f t="shared" si="19"/>
        <v/>
      </c>
      <c r="AE129" s="53" t="str">
        <f t="shared" si="19"/>
        <v/>
      </c>
      <c r="AF129" s="53" t="str">
        <f t="shared" si="19"/>
        <v/>
      </c>
      <c r="AG129" s="53" t="str">
        <f t="shared" si="19"/>
        <v/>
      </c>
      <c r="AI129" s="92">
        <f t="shared" si="20"/>
        <v>0</v>
      </c>
      <c r="AJ129" s="62">
        <f t="shared" si="17"/>
        <v>0</v>
      </c>
      <c r="AK129" s="62">
        <f t="shared" si="17"/>
        <v>0</v>
      </c>
      <c r="AL129" s="62">
        <f t="shared" si="17"/>
        <v>0</v>
      </c>
      <c r="AM129" s="62">
        <f t="shared" si="17"/>
        <v>0</v>
      </c>
      <c r="AN129" s="62">
        <f t="shared" si="17"/>
        <v>0</v>
      </c>
      <c r="AO129" s="62">
        <f t="shared" si="17"/>
        <v>0</v>
      </c>
      <c r="AP129" s="62">
        <f t="shared" si="17"/>
        <v>0</v>
      </c>
      <c r="AQ129" s="62">
        <f t="shared" si="17"/>
        <v>0</v>
      </c>
      <c r="AR129" s="62">
        <f t="shared" si="17"/>
        <v>0</v>
      </c>
      <c r="AS129" s="62">
        <f t="shared" si="17"/>
        <v>0</v>
      </c>
      <c r="AT129" s="62">
        <f t="shared" si="17"/>
        <v>0</v>
      </c>
      <c r="AU129" s="62">
        <f t="shared" si="17"/>
        <v>0</v>
      </c>
      <c r="AV129" s="93">
        <f t="shared" si="17"/>
        <v>0</v>
      </c>
      <c r="AX129" s="59">
        <f t="shared" si="21"/>
        <v>0</v>
      </c>
      <c r="AY129" s="59">
        <f t="shared" si="22"/>
        <v>0</v>
      </c>
      <c r="AZ129" s="59">
        <f t="shared" si="23"/>
        <v>0</v>
      </c>
      <c r="BA129" s="59">
        <f t="shared" si="24"/>
        <v>0</v>
      </c>
      <c r="BB129" s="59">
        <f t="shared" si="25"/>
        <v>0</v>
      </c>
      <c r="BC129" s="59">
        <f t="shared" si="26"/>
        <v>0</v>
      </c>
      <c r="BD129" s="59">
        <f t="shared" si="27"/>
        <v>0</v>
      </c>
      <c r="BE129" s="59">
        <f t="shared" si="28"/>
        <v>0</v>
      </c>
      <c r="BF129" s="59">
        <f t="shared" si="29"/>
        <v>0</v>
      </c>
      <c r="BG129" s="59">
        <f t="shared" si="30"/>
        <v>0</v>
      </c>
      <c r="BH129" s="59">
        <f t="shared" si="31"/>
        <v>0</v>
      </c>
      <c r="BI129" s="59">
        <f t="shared" si="32"/>
        <v>0</v>
      </c>
      <c r="BJ129" s="59">
        <f t="shared" si="33"/>
        <v>0</v>
      </c>
      <c r="BK129" s="59">
        <f t="shared" si="34"/>
        <v>0</v>
      </c>
      <c r="BL129" s="53">
        <f t="shared" si="35"/>
        <v>0</v>
      </c>
    </row>
    <row r="130" spans="1:64" hidden="1">
      <c r="A130" s="53">
        <v>8</v>
      </c>
      <c r="B130" s="64" t="str">
        <f t="shared" si="15"/>
        <v/>
      </c>
      <c r="C130" s="64" t="str">
        <f t="shared" si="15"/>
        <v/>
      </c>
      <c r="D130" s="64" t="str">
        <f t="shared" si="15"/>
        <v/>
      </c>
      <c r="E130" s="64" t="str">
        <f t="shared" si="15"/>
        <v/>
      </c>
      <c r="F130" s="64" t="str">
        <f t="shared" si="15"/>
        <v/>
      </c>
      <c r="G130" s="64" t="str">
        <f t="shared" si="15"/>
        <v/>
      </c>
      <c r="H130" s="64" t="str">
        <f t="shared" si="15"/>
        <v/>
      </c>
      <c r="I130" s="64" t="str">
        <f t="shared" si="15"/>
        <v/>
      </c>
      <c r="J130" s="64" t="str">
        <f t="shared" si="15"/>
        <v/>
      </c>
      <c r="K130" s="64" t="str">
        <f t="shared" si="15"/>
        <v/>
      </c>
      <c r="L130" s="64" t="str">
        <f t="shared" si="15"/>
        <v/>
      </c>
      <c r="M130" s="64" t="str">
        <f t="shared" si="15"/>
        <v/>
      </c>
      <c r="N130" s="64" t="str">
        <f t="shared" si="15"/>
        <v/>
      </c>
      <c r="O130" s="64" t="str">
        <f t="shared" si="15"/>
        <v/>
      </c>
      <c r="P130" s="64" t="str">
        <f t="shared" si="15"/>
        <v/>
      </c>
      <c r="R130" s="53">
        <v>8</v>
      </c>
      <c r="S130" s="53" t="str">
        <f t="shared" si="19"/>
        <v/>
      </c>
      <c r="T130" s="53" t="str">
        <f t="shared" si="19"/>
        <v/>
      </c>
      <c r="U130" s="53" t="str">
        <f t="shared" si="19"/>
        <v/>
      </c>
      <c r="V130" s="53" t="str">
        <f t="shared" si="19"/>
        <v/>
      </c>
      <c r="W130" s="53" t="str">
        <f t="shared" si="19"/>
        <v/>
      </c>
      <c r="X130" s="53" t="str">
        <f t="shared" si="19"/>
        <v/>
      </c>
      <c r="Y130" s="53" t="str">
        <f t="shared" si="19"/>
        <v/>
      </c>
      <c r="Z130" s="53" t="str">
        <f t="shared" si="19"/>
        <v/>
      </c>
      <c r="AA130" s="53" t="str">
        <f t="shared" si="19"/>
        <v/>
      </c>
      <c r="AB130" s="53" t="str">
        <f t="shared" si="19"/>
        <v/>
      </c>
      <c r="AC130" s="53" t="str">
        <f t="shared" si="19"/>
        <v/>
      </c>
      <c r="AD130" s="53" t="str">
        <f t="shared" si="19"/>
        <v/>
      </c>
      <c r="AE130" s="53" t="str">
        <f t="shared" si="19"/>
        <v/>
      </c>
      <c r="AF130" s="53" t="str">
        <f t="shared" si="19"/>
        <v/>
      </c>
      <c r="AG130" s="53" t="str">
        <f t="shared" si="19"/>
        <v/>
      </c>
      <c r="AI130" s="92">
        <f t="shared" si="20"/>
        <v>0</v>
      </c>
      <c r="AJ130" s="62">
        <f t="shared" si="17"/>
        <v>0</v>
      </c>
      <c r="AK130" s="62">
        <f t="shared" si="17"/>
        <v>0</v>
      </c>
      <c r="AL130" s="62">
        <f t="shared" si="17"/>
        <v>0</v>
      </c>
      <c r="AM130" s="62">
        <f t="shared" si="17"/>
        <v>0</v>
      </c>
      <c r="AN130" s="62">
        <f t="shared" si="17"/>
        <v>0</v>
      </c>
      <c r="AO130" s="62">
        <f t="shared" si="17"/>
        <v>0</v>
      </c>
      <c r="AP130" s="62">
        <f t="shared" si="17"/>
        <v>0</v>
      </c>
      <c r="AQ130" s="62">
        <f t="shared" si="17"/>
        <v>0</v>
      </c>
      <c r="AR130" s="62">
        <f t="shared" si="17"/>
        <v>0</v>
      </c>
      <c r="AS130" s="62">
        <f t="shared" si="17"/>
        <v>0</v>
      </c>
      <c r="AT130" s="62">
        <f t="shared" si="17"/>
        <v>0</v>
      </c>
      <c r="AU130" s="62">
        <f t="shared" si="17"/>
        <v>0</v>
      </c>
      <c r="AV130" s="93">
        <f t="shared" si="17"/>
        <v>0</v>
      </c>
      <c r="AX130" s="59">
        <f t="shared" si="21"/>
        <v>0</v>
      </c>
      <c r="AY130" s="59">
        <f t="shared" si="22"/>
        <v>0</v>
      </c>
      <c r="AZ130" s="59">
        <f t="shared" si="23"/>
        <v>0</v>
      </c>
      <c r="BA130" s="59">
        <f t="shared" si="24"/>
        <v>0</v>
      </c>
      <c r="BB130" s="59">
        <f t="shared" si="25"/>
        <v>0</v>
      </c>
      <c r="BC130" s="59">
        <f t="shared" si="26"/>
        <v>0</v>
      </c>
      <c r="BD130" s="59">
        <f t="shared" si="27"/>
        <v>0</v>
      </c>
      <c r="BE130" s="59">
        <f t="shared" si="28"/>
        <v>0</v>
      </c>
      <c r="BF130" s="59">
        <f t="shared" si="29"/>
        <v>0</v>
      </c>
      <c r="BG130" s="59">
        <f t="shared" si="30"/>
        <v>0</v>
      </c>
      <c r="BH130" s="59">
        <f t="shared" si="31"/>
        <v>0</v>
      </c>
      <c r="BI130" s="59">
        <f t="shared" si="32"/>
        <v>0</v>
      </c>
      <c r="BJ130" s="59">
        <f t="shared" si="33"/>
        <v>0</v>
      </c>
      <c r="BK130" s="59">
        <f t="shared" si="34"/>
        <v>0</v>
      </c>
      <c r="BL130" s="53">
        <f t="shared" si="35"/>
        <v>0</v>
      </c>
    </row>
    <row r="131" spans="1:64" hidden="1">
      <c r="A131" s="53">
        <v>9</v>
      </c>
      <c r="B131" s="64" t="str">
        <f t="shared" si="15"/>
        <v/>
      </c>
      <c r="C131" s="64" t="str">
        <f t="shared" si="15"/>
        <v/>
      </c>
      <c r="D131" s="64" t="str">
        <f t="shared" si="15"/>
        <v/>
      </c>
      <c r="E131" s="64" t="str">
        <f t="shared" si="15"/>
        <v/>
      </c>
      <c r="F131" s="64" t="str">
        <f t="shared" si="15"/>
        <v/>
      </c>
      <c r="G131" s="64" t="str">
        <f t="shared" si="15"/>
        <v/>
      </c>
      <c r="H131" s="64" t="str">
        <f t="shared" si="15"/>
        <v/>
      </c>
      <c r="I131" s="64" t="str">
        <f t="shared" si="15"/>
        <v/>
      </c>
      <c r="J131" s="64" t="str">
        <f t="shared" si="15"/>
        <v/>
      </c>
      <c r="K131" s="64" t="str">
        <f t="shared" si="15"/>
        <v/>
      </c>
      <c r="L131" s="64" t="str">
        <f t="shared" si="15"/>
        <v/>
      </c>
      <c r="M131" s="64" t="str">
        <f t="shared" si="15"/>
        <v/>
      </c>
      <c r="N131" s="64" t="str">
        <f t="shared" si="15"/>
        <v/>
      </c>
      <c r="O131" s="64" t="str">
        <f t="shared" si="15"/>
        <v/>
      </c>
      <c r="P131" s="64" t="str">
        <f t="shared" si="15"/>
        <v/>
      </c>
      <c r="R131" s="53">
        <v>9</v>
      </c>
      <c r="S131" s="53" t="str">
        <f t="shared" si="19"/>
        <v/>
      </c>
      <c r="T131" s="53" t="str">
        <f t="shared" si="19"/>
        <v/>
      </c>
      <c r="U131" s="53" t="str">
        <f t="shared" si="19"/>
        <v/>
      </c>
      <c r="V131" s="53" t="str">
        <f t="shared" si="19"/>
        <v/>
      </c>
      <c r="W131" s="53" t="str">
        <f t="shared" si="19"/>
        <v/>
      </c>
      <c r="X131" s="53" t="str">
        <f t="shared" si="19"/>
        <v/>
      </c>
      <c r="Y131" s="53" t="str">
        <f t="shared" si="19"/>
        <v/>
      </c>
      <c r="Z131" s="53" t="str">
        <f t="shared" si="19"/>
        <v/>
      </c>
      <c r="AA131" s="53" t="str">
        <f t="shared" si="19"/>
        <v/>
      </c>
      <c r="AB131" s="53" t="str">
        <f t="shared" si="19"/>
        <v/>
      </c>
      <c r="AC131" s="53" t="str">
        <f t="shared" si="19"/>
        <v/>
      </c>
      <c r="AD131" s="53" t="str">
        <f t="shared" si="19"/>
        <v/>
      </c>
      <c r="AE131" s="53" t="str">
        <f t="shared" si="19"/>
        <v/>
      </c>
      <c r="AF131" s="53" t="str">
        <f t="shared" si="19"/>
        <v/>
      </c>
      <c r="AG131" s="53" t="str">
        <f t="shared" si="19"/>
        <v/>
      </c>
      <c r="AI131" s="92">
        <f t="shared" si="20"/>
        <v>0</v>
      </c>
      <c r="AJ131" s="62">
        <f t="shared" si="17"/>
        <v>0</v>
      </c>
      <c r="AK131" s="62">
        <f t="shared" si="17"/>
        <v>0</v>
      </c>
      <c r="AL131" s="62">
        <f t="shared" si="17"/>
        <v>0</v>
      </c>
      <c r="AM131" s="62">
        <f t="shared" si="17"/>
        <v>0</v>
      </c>
      <c r="AN131" s="62">
        <f t="shared" si="17"/>
        <v>0</v>
      </c>
      <c r="AO131" s="62">
        <f t="shared" si="17"/>
        <v>0</v>
      </c>
      <c r="AP131" s="62">
        <f t="shared" si="17"/>
        <v>0</v>
      </c>
      <c r="AQ131" s="62">
        <f t="shared" si="17"/>
        <v>0</v>
      </c>
      <c r="AR131" s="62">
        <f t="shared" si="17"/>
        <v>0</v>
      </c>
      <c r="AS131" s="62">
        <f t="shared" si="17"/>
        <v>0</v>
      </c>
      <c r="AT131" s="62">
        <f t="shared" si="17"/>
        <v>0</v>
      </c>
      <c r="AU131" s="62">
        <f t="shared" si="17"/>
        <v>0</v>
      </c>
      <c r="AV131" s="93">
        <f t="shared" si="17"/>
        <v>0</v>
      </c>
      <c r="AX131" s="59">
        <f t="shared" si="21"/>
        <v>0</v>
      </c>
      <c r="AY131" s="59">
        <f t="shared" si="22"/>
        <v>0</v>
      </c>
      <c r="AZ131" s="59">
        <f t="shared" si="23"/>
        <v>0</v>
      </c>
      <c r="BA131" s="59">
        <f t="shared" si="24"/>
        <v>0</v>
      </c>
      <c r="BB131" s="59">
        <f t="shared" si="25"/>
        <v>0</v>
      </c>
      <c r="BC131" s="59">
        <f t="shared" si="26"/>
        <v>0</v>
      </c>
      <c r="BD131" s="59">
        <f t="shared" si="27"/>
        <v>0</v>
      </c>
      <c r="BE131" s="59">
        <f t="shared" si="28"/>
        <v>0</v>
      </c>
      <c r="BF131" s="59">
        <f t="shared" si="29"/>
        <v>0</v>
      </c>
      <c r="BG131" s="59">
        <f t="shared" si="30"/>
        <v>0</v>
      </c>
      <c r="BH131" s="59">
        <f t="shared" si="31"/>
        <v>0</v>
      </c>
      <c r="BI131" s="59">
        <f t="shared" si="32"/>
        <v>0</v>
      </c>
      <c r="BJ131" s="59">
        <f t="shared" si="33"/>
        <v>0</v>
      </c>
      <c r="BK131" s="59">
        <f t="shared" si="34"/>
        <v>0</v>
      </c>
      <c r="BL131" s="53">
        <f t="shared" si="35"/>
        <v>0</v>
      </c>
    </row>
    <row r="132" spans="1:64" hidden="1">
      <c r="A132" s="53">
        <v>10</v>
      </c>
      <c r="B132" s="64" t="str">
        <f t="shared" si="15"/>
        <v/>
      </c>
      <c r="C132" s="64" t="str">
        <f t="shared" si="15"/>
        <v/>
      </c>
      <c r="D132" s="64" t="str">
        <f t="shared" si="15"/>
        <v/>
      </c>
      <c r="E132" s="64" t="str">
        <f t="shared" si="15"/>
        <v/>
      </c>
      <c r="F132" s="64" t="str">
        <f t="shared" si="15"/>
        <v/>
      </c>
      <c r="G132" s="64" t="str">
        <f t="shared" si="15"/>
        <v/>
      </c>
      <c r="H132" s="64" t="str">
        <f t="shared" si="15"/>
        <v/>
      </c>
      <c r="I132" s="64" t="str">
        <f t="shared" si="15"/>
        <v/>
      </c>
      <c r="J132" s="64" t="str">
        <f t="shared" si="15"/>
        <v/>
      </c>
      <c r="K132" s="64" t="str">
        <f t="shared" si="15"/>
        <v/>
      </c>
      <c r="L132" s="64" t="str">
        <f t="shared" si="15"/>
        <v/>
      </c>
      <c r="M132" s="64" t="str">
        <f t="shared" si="15"/>
        <v/>
      </c>
      <c r="N132" s="64" t="str">
        <f t="shared" si="15"/>
        <v/>
      </c>
      <c r="O132" s="64" t="str">
        <f t="shared" si="15"/>
        <v/>
      </c>
      <c r="P132" s="64" t="str">
        <f t="shared" si="15"/>
        <v/>
      </c>
      <c r="R132" s="53">
        <v>10</v>
      </c>
      <c r="S132" s="53" t="str">
        <f t="shared" si="19"/>
        <v/>
      </c>
      <c r="T132" s="53" t="str">
        <f t="shared" si="19"/>
        <v/>
      </c>
      <c r="U132" s="53" t="str">
        <f t="shared" si="19"/>
        <v/>
      </c>
      <c r="V132" s="53" t="str">
        <f t="shared" si="19"/>
        <v/>
      </c>
      <c r="W132" s="53" t="str">
        <f t="shared" si="19"/>
        <v/>
      </c>
      <c r="X132" s="53" t="str">
        <f t="shared" si="19"/>
        <v/>
      </c>
      <c r="Y132" s="53" t="str">
        <f t="shared" si="19"/>
        <v/>
      </c>
      <c r="Z132" s="53" t="str">
        <f t="shared" si="19"/>
        <v/>
      </c>
      <c r="AA132" s="53" t="str">
        <f t="shared" si="19"/>
        <v/>
      </c>
      <c r="AB132" s="53" t="str">
        <f t="shared" si="19"/>
        <v/>
      </c>
      <c r="AC132" s="53" t="str">
        <f t="shared" si="19"/>
        <v/>
      </c>
      <c r="AD132" s="53" t="str">
        <f t="shared" si="19"/>
        <v/>
      </c>
      <c r="AE132" s="53" t="str">
        <f t="shared" si="19"/>
        <v/>
      </c>
      <c r="AF132" s="53" t="str">
        <f t="shared" si="19"/>
        <v/>
      </c>
      <c r="AG132" s="53" t="str">
        <f t="shared" si="19"/>
        <v/>
      </c>
      <c r="AI132" s="92">
        <f t="shared" si="20"/>
        <v>0</v>
      </c>
      <c r="AJ132" s="62">
        <f t="shared" si="17"/>
        <v>0</v>
      </c>
      <c r="AK132" s="62">
        <f t="shared" si="17"/>
        <v>0</v>
      </c>
      <c r="AL132" s="62">
        <f t="shared" si="17"/>
        <v>0</v>
      </c>
      <c r="AM132" s="62">
        <f t="shared" si="17"/>
        <v>0</v>
      </c>
      <c r="AN132" s="62">
        <f t="shared" si="17"/>
        <v>0</v>
      </c>
      <c r="AO132" s="62">
        <f t="shared" si="17"/>
        <v>0</v>
      </c>
      <c r="AP132" s="62">
        <f t="shared" si="17"/>
        <v>0</v>
      </c>
      <c r="AQ132" s="62">
        <f t="shared" si="17"/>
        <v>0</v>
      </c>
      <c r="AR132" s="62">
        <f t="shared" si="17"/>
        <v>0</v>
      </c>
      <c r="AS132" s="62">
        <f t="shared" si="17"/>
        <v>0</v>
      </c>
      <c r="AT132" s="62">
        <f t="shared" si="17"/>
        <v>0</v>
      </c>
      <c r="AU132" s="62">
        <f t="shared" si="17"/>
        <v>0</v>
      </c>
      <c r="AV132" s="93">
        <f t="shared" si="17"/>
        <v>0</v>
      </c>
      <c r="AX132" s="59">
        <f t="shared" si="21"/>
        <v>0</v>
      </c>
      <c r="AY132" s="59">
        <f t="shared" si="22"/>
        <v>0</v>
      </c>
      <c r="AZ132" s="59">
        <f t="shared" si="23"/>
        <v>0</v>
      </c>
      <c r="BA132" s="59">
        <f t="shared" si="24"/>
        <v>0</v>
      </c>
      <c r="BB132" s="59">
        <f t="shared" si="25"/>
        <v>0</v>
      </c>
      <c r="BC132" s="59">
        <f t="shared" si="26"/>
        <v>0</v>
      </c>
      <c r="BD132" s="59">
        <f t="shared" si="27"/>
        <v>0</v>
      </c>
      <c r="BE132" s="59">
        <f t="shared" si="28"/>
        <v>0</v>
      </c>
      <c r="BF132" s="59">
        <f t="shared" si="29"/>
        <v>0</v>
      </c>
      <c r="BG132" s="59">
        <f t="shared" si="30"/>
        <v>0</v>
      </c>
      <c r="BH132" s="59">
        <f t="shared" si="31"/>
        <v>0</v>
      </c>
      <c r="BI132" s="59">
        <f t="shared" si="32"/>
        <v>0</v>
      </c>
      <c r="BJ132" s="59">
        <f t="shared" si="33"/>
        <v>0</v>
      </c>
      <c r="BK132" s="59">
        <f t="shared" si="34"/>
        <v>0</v>
      </c>
      <c r="BL132" s="53">
        <f t="shared" si="35"/>
        <v>0</v>
      </c>
    </row>
    <row r="133" spans="1:64" hidden="1">
      <c r="A133" s="53">
        <v>11</v>
      </c>
      <c r="B133" s="64" t="str">
        <f t="shared" si="15"/>
        <v/>
      </c>
      <c r="C133" s="64" t="str">
        <f t="shared" si="15"/>
        <v/>
      </c>
      <c r="D133" s="64" t="str">
        <f t="shared" si="15"/>
        <v/>
      </c>
      <c r="E133" s="64" t="str">
        <f t="shared" si="15"/>
        <v/>
      </c>
      <c r="F133" s="64" t="str">
        <f t="shared" si="15"/>
        <v/>
      </c>
      <c r="G133" s="64" t="str">
        <f t="shared" si="15"/>
        <v/>
      </c>
      <c r="H133" s="64" t="str">
        <f t="shared" si="15"/>
        <v/>
      </c>
      <c r="I133" s="64" t="str">
        <f t="shared" si="15"/>
        <v/>
      </c>
      <c r="J133" s="64" t="str">
        <f t="shared" si="15"/>
        <v/>
      </c>
      <c r="K133" s="64" t="str">
        <f t="shared" si="15"/>
        <v/>
      </c>
      <c r="L133" s="64" t="str">
        <f t="shared" si="15"/>
        <v/>
      </c>
      <c r="M133" s="64" t="str">
        <f t="shared" si="15"/>
        <v/>
      </c>
      <c r="N133" s="64" t="str">
        <f t="shared" si="15"/>
        <v/>
      </c>
      <c r="O133" s="64" t="str">
        <f t="shared" si="15"/>
        <v/>
      </c>
      <c r="P133" s="64" t="str">
        <f t="shared" si="15"/>
        <v/>
      </c>
      <c r="R133" s="53">
        <v>11</v>
      </c>
      <c r="S133" s="53" t="str">
        <f t="shared" si="19"/>
        <v/>
      </c>
      <c r="T133" s="53" t="str">
        <f t="shared" si="19"/>
        <v/>
      </c>
      <c r="U133" s="53" t="str">
        <f t="shared" si="19"/>
        <v/>
      </c>
      <c r="V133" s="53" t="str">
        <f t="shared" si="19"/>
        <v/>
      </c>
      <c r="W133" s="53" t="str">
        <f t="shared" si="19"/>
        <v/>
      </c>
      <c r="X133" s="53" t="str">
        <f t="shared" si="19"/>
        <v/>
      </c>
      <c r="Y133" s="53" t="str">
        <f t="shared" si="19"/>
        <v/>
      </c>
      <c r="Z133" s="53" t="str">
        <f t="shared" si="19"/>
        <v/>
      </c>
      <c r="AA133" s="53" t="str">
        <f t="shared" si="19"/>
        <v/>
      </c>
      <c r="AB133" s="53" t="str">
        <f t="shared" si="19"/>
        <v/>
      </c>
      <c r="AC133" s="53" t="str">
        <f t="shared" si="19"/>
        <v/>
      </c>
      <c r="AD133" s="53" t="str">
        <f t="shared" si="19"/>
        <v/>
      </c>
      <c r="AE133" s="53" t="str">
        <f t="shared" si="19"/>
        <v/>
      </c>
      <c r="AF133" s="53" t="str">
        <f t="shared" si="19"/>
        <v/>
      </c>
      <c r="AG133" s="53" t="str">
        <f t="shared" si="19"/>
        <v/>
      </c>
      <c r="AI133" s="92">
        <f t="shared" si="20"/>
        <v>0</v>
      </c>
      <c r="AJ133" s="62">
        <f t="shared" si="17"/>
        <v>0</v>
      </c>
      <c r="AK133" s="62">
        <f t="shared" si="17"/>
        <v>0</v>
      </c>
      <c r="AL133" s="62">
        <f t="shared" si="17"/>
        <v>0</v>
      </c>
      <c r="AM133" s="62">
        <f t="shared" si="17"/>
        <v>0</v>
      </c>
      <c r="AN133" s="62">
        <f t="shared" si="17"/>
        <v>0</v>
      </c>
      <c r="AO133" s="62">
        <f t="shared" si="17"/>
        <v>0</v>
      </c>
      <c r="AP133" s="62">
        <f t="shared" si="17"/>
        <v>0</v>
      </c>
      <c r="AQ133" s="62">
        <f t="shared" si="17"/>
        <v>0</v>
      </c>
      <c r="AR133" s="62">
        <f t="shared" si="17"/>
        <v>0</v>
      </c>
      <c r="AS133" s="62">
        <f t="shared" si="17"/>
        <v>0</v>
      </c>
      <c r="AT133" s="62">
        <f t="shared" si="17"/>
        <v>0</v>
      </c>
      <c r="AU133" s="62">
        <f t="shared" si="17"/>
        <v>0</v>
      </c>
      <c r="AV133" s="93">
        <f t="shared" si="17"/>
        <v>0</v>
      </c>
      <c r="AX133" s="59">
        <f t="shared" si="21"/>
        <v>0</v>
      </c>
      <c r="AY133" s="59">
        <f t="shared" si="22"/>
        <v>0</v>
      </c>
      <c r="AZ133" s="59">
        <f t="shared" si="23"/>
        <v>0</v>
      </c>
      <c r="BA133" s="59">
        <f t="shared" si="24"/>
        <v>0</v>
      </c>
      <c r="BB133" s="59">
        <f t="shared" si="25"/>
        <v>0</v>
      </c>
      <c r="BC133" s="59">
        <f t="shared" si="26"/>
        <v>0</v>
      </c>
      <c r="BD133" s="59">
        <f t="shared" si="27"/>
        <v>0</v>
      </c>
      <c r="BE133" s="59">
        <f t="shared" si="28"/>
        <v>0</v>
      </c>
      <c r="BF133" s="59">
        <f t="shared" si="29"/>
        <v>0</v>
      </c>
      <c r="BG133" s="59">
        <f t="shared" si="30"/>
        <v>0</v>
      </c>
      <c r="BH133" s="59">
        <f t="shared" si="31"/>
        <v>0</v>
      </c>
      <c r="BI133" s="59">
        <f t="shared" si="32"/>
        <v>0</v>
      </c>
      <c r="BJ133" s="59">
        <f t="shared" si="33"/>
        <v>0</v>
      </c>
      <c r="BK133" s="59">
        <f t="shared" si="34"/>
        <v>0</v>
      </c>
      <c r="BL133" s="53">
        <f t="shared" si="35"/>
        <v>0</v>
      </c>
    </row>
    <row r="134" spans="1:64" hidden="1">
      <c r="A134" s="53">
        <v>12</v>
      </c>
      <c r="B134" s="64" t="str">
        <f t="shared" si="15"/>
        <v/>
      </c>
      <c r="C134" s="64" t="str">
        <f t="shared" si="15"/>
        <v/>
      </c>
      <c r="D134" s="64" t="str">
        <f t="shared" si="15"/>
        <v/>
      </c>
      <c r="E134" s="64" t="str">
        <f t="shared" si="15"/>
        <v/>
      </c>
      <c r="F134" s="64" t="str">
        <f t="shared" si="15"/>
        <v/>
      </c>
      <c r="G134" s="64" t="str">
        <f t="shared" si="15"/>
        <v/>
      </c>
      <c r="H134" s="64" t="str">
        <f t="shared" si="15"/>
        <v/>
      </c>
      <c r="I134" s="64" t="str">
        <f t="shared" si="15"/>
        <v/>
      </c>
      <c r="J134" s="64" t="str">
        <f t="shared" si="15"/>
        <v/>
      </c>
      <c r="K134" s="64" t="str">
        <f t="shared" si="15"/>
        <v/>
      </c>
      <c r="L134" s="64" t="str">
        <f t="shared" si="15"/>
        <v/>
      </c>
      <c r="M134" s="64" t="str">
        <f t="shared" si="15"/>
        <v/>
      </c>
      <c r="N134" s="64" t="str">
        <f t="shared" si="15"/>
        <v/>
      </c>
      <c r="O134" s="64" t="str">
        <f t="shared" si="15"/>
        <v/>
      </c>
      <c r="P134" s="64" t="str">
        <f t="shared" si="15"/>
        <v/>
      </c>
      <c r="R134" s="53">
        <v>12</v>
      </c>
      <c r="S134" s="53" t="str">
        <f t="shared" si="19"/>
        <v/>
      </c>
      <c r="T134" s="53" t="str">
        <f t="shared" si="19"/>
        <v/>
      </c>
      <c r="U134" s="53" t="str">
        <f t="shared" si="19"/>
        <v/>
      </c>
      <c r="V134" s="53" t="str">
        <f t="shared" si="19"/>
        <v/>
      </c>
      <c r="W134" s="53" t="str">
        <f t="shared" si="19"/>
        <v/>
      </c>
      <c r="X134" s="53" t="str">
        <f t="shared" si="19"/>
        <v/>
      </c>
      <c r="Y134" s="53" t="str">
        <f t="shared" si="19"/>
        <v/>
      </c>
      <c r="Z134" s="53" t="str">
        <f t="shared" si="19"/>
        <v/>
      </c>
      <c r="AA134" s="53" t="str">
        <f t="shared" si="19"/>
        <v/>
      </c>
      <c r="AB134" s="53" t="str">
        <f t="shared" si="19"/>
        <v/>
      </c>
      <c r="AC134" s="53" t="str">
        <f t="shared" si="19"/>
        <v/>
      </c>
      <c r="AD134" s="53" t="str">
        <f t="shared" si="19"/>
        <v/>
      </c>
      <c r="AE134" s="53" t="str">
        <f t="shared" si="19"/>
        <v/>
      </c>
      <c r="AF134" s="53" t="str">
        <f t="shared" si="19"/>
        <v/>
      </c>
      <c r="AG134" s="53" t="str">
        <f t="shared" si="19"/>
        <v/>
      </c>
      <c r="AI134" s="92">
        <f t="shared" si="20"/>
        <v>0</v>
      </c>
      <c r="AJ134" s="62">
        <f t="shared" si="17"/>
        <v>0</v>
      </c>
      <c r="AK134" s="62">
        <f t="shared" si="17"/>
        <v>0</v>
      </c>
      <c r="AL134" s="62">
        <f t="shared" si="17"/>
        <v>0</v>
      </c>
      <c r="AM134" s="62">
        <f t="shared" si="17"/>
        <v>0</v>
      </c>
      <c r="AN134" s="62">
        <f t="shared" si="17"/>
        <v>0</v>
      </c>
      <c r="AO134" s="62">
        <f t="shared" si="17"/>
        <v>0</v>
      </c>
      <c r="AP134" s="62">
        <f t="shared" si="17"/>
        <v>0</v>
      </c>
      <c r="AQ134" s="62">
        <f t="shared" si="17"/>
        <v>0</v>
      </c>
      <c r="AR134" s="62">
        <f t="shared" si="17"/>
        <v>0</v>
      </c>
      <c r="AS134" s="62">
        <f t="shared" si="17"/>
        <v>0</v>
      </c>
      <c r="AT134" s="62">
        <f t="shared" si="17"/>
        <v>0</v>
      </c>
      <c r="AU134" s="62">
        <f t="shared" si="17"/>
        <v>0</v>
      </c>
      <c r="AV134" s="93">
        <f t="shared" si="17"/>
        <v>0</v>
      </c>
      <c r="AX134" s="59">
        <f t="shared" ref="AX134:AX197" si="38">AI$122^3*AI134/AI$122</f>
        <v>0</v>
      </c>
      <c r="AY134" s="59">
        <f t="shared" ref="AY134:AY197" si="39">AJ$122^3*AJ134/AJ$122</f>
        <v>0</v>
      </c>
      <c r="AZ134" s="59">
        <f t="shared" ref="AZ134:AZ197" si="40">AK$122^3*AK134/AK$122</f>
        <v>0</v>
      </c>
      <c r="BA134" s="59">
        <f t="shared" ref="BA134:BA197" si="41">AL$122^3*AL134/AL$122</f>
        <v>0</v>
      </c>
      <c r="BB134" s="59">
        <f t="shared" ref="BB134:BB197" si="42">AM$122^3*AM134/AM$122</f>
        <v>0</v>
      </c>
      <c r="BC134" s="59">
        <f t="shared" ref="BC134:BC197" si="43">AN$122^3*AN134/AN$122</f>
        <v>0</v>
      </c>
      <c r="BD134" s="59">
        <f t="shared" ref="BD134:BD197" si="44">AO$122^3*AO134/AO$122</f>
        <v>0</v>
      </c>
      <c r="BE134" s="59">
        <f t="shared" ref="BE134:BE197" si="45">AP$122^3*AP134/AP$122</f>
        <v>0</v>
      </c>
      <c r="BF134" s="59">
        <f t="shared" ref="BF134:BF197" si="46">AQ$122^3*AQ134/AQ$122</f>
        <v>0</v>
      </c>
      <c r="BG134" s="59">
        <f t="shared" ref="BG134:BG197" si="47">AR$122^3*AR134/AR$122</f>
        <v>0</v>
      </c>
      <c r="BH134" s="59">
        <f t="shared" ref="BH134:BH197" si="48">AS$122^3*AS134/AS$122</f>
        <v>0</v>
      </c>
      <c r="BI134" s="59">
        <f t="shared" ref="BI134:BI197" si="49">AT$122^3*AT134/AT$122</f>
        <v>0</v>
      </c>
      <c r="BJ134" s="59">
        <f t="shared" ref="BJ134:BJ197" si="50">AU$122^3*AU134/AU$122</f>
        <v>0</v>
      </c>
      <c r="BK134" s="59">
        <f t="shared" ref="BK134:BK197" si="51">AV$122^3*AV134/AV$122</f>
        <v>0</v>
      </c>
      <c r="BL134" s="53">
        <f t="shared" ref="BL134:BL197" si="52">SUM(AX134:BK134)</f>
        <v>0</v>
      </c>
    </row>
    <row r="135" spans="1:64" hidden="1">
      <c r="A135" s="53">
        <v>13</v>
      </c>
      <c r="B135" s="64" t="str">
        <f t="shared" si="15"/>
        <v/>
      </c>
      <c r="C135" s="64" t="str">
        <f t="shared" si="15"/>
        <v/>
      </c>
      <c r="D135" s="64" t="str">
        <f t="shared" si="15"/>
        <v/>
      </c>
      <c r="E135" s="64" t="str">
        <f t="shared" si="15"/>
        <v/>
      </c>
      <c r="F135" s="64" t="str">
        <f t="shared" si="15"/>
        <v/>
      </c>
      <c r="G135" s="64" t="str">
        <f t="shared" si="15"/>
        <v/>
      </c>
      <c r="H135" s="64" t="str">
        <f t="shared" si="15"/>
        <v/>
      </c>
      <c r="I135" s="64" t="str">
        <f t="shared" si="15"/>
        <v/>
      </c>
      <c r="J135" s="64" t="str">
        <f t="shared" si="15"/>
        <v/>
      </c>
      <c r="K135" s="64" t="str">
        <f t="shared" si="15"/>
        <v/>
      </c>
      <c r="L135" s="64" t="str">
        <f t="shared" si="15"/>
        <v/>
      </c>
      <c r="M135" s="64" t="str">
        <f t="shared" si="15"/>
        <v/>
      </c>
      <c r="N135" s="64" t="str">
        <f t="shared" si="15"/>
        <v/>
      </c>
      <c r="O135" s="64" t="str">
        <f t="shared" si="15"/>
        <v/>
      </c>
      <c r="P135" s="64" t="str">
        <f t="shared" si="15"/>
        <v/>
      </c>
      <c r="R135" s="53">
        <v>13</v>
      </c>
      <c r="S135" s="53" t="str">
        <f t="shared" si="19"/>
        <v/>
      </c>
      <c r="T135" s="53" t="str">
        <f t="shared" si="19"/>
        <v/>
      </c>
      <c r="U135" s="53" t="str">
        <f t="shared" si="19"/>
        <v/>
      </c>
      <c r="V135" s="53" t="str">
        <f t="shared" si="19"/>
        <v/>
      </c>
      <c r="W135" s="53" t="str">
        <f t="shared" si="19"/>
        <v/>
      </c>
      <c r="X135" s="53" t="str">
        <f t="shared" si="19"/>
        <v/>
      </c>
      <c r="Y135" s="53" t="str">
        <f t="shared" si="19"/>
        <v/>
      </c>
      <c r="Z135" s="53" t="str">
        <f t="shared" si="19"/>
        <v/>
      </c>
      <c r="AA135" s="53" t="str">
        <f t="shared" si="19"/>
        <v/>
      </c>
      <c r="AB135" s="53" t="str">
        <f t="shared" si="19"/>
        <v/>
      </c>
      <c r="AC135" s="53" t="str">
        <f t="shared" si="19"/>
        <v/>
      </c>
      <c r="AD135" s="53" t="str">
        <f t="shared" si="19"/>
        <v/>
      </c>
      <c r="AE135" s="53" t="str">
        <f t="shared" si="19"/>
        <v/>
      </c>
      <c r="AF135" s="53" t="str">
        <f t="shared" si="19"/>
        <v/>
      </c>
      <c r="AG135" s="53" t="str">
        <f t="shared" si="19"/>
        <v/>
      </c>
      <c r="AI135" s="92">
        <f t="shared" si="20"/>
        <v>0</v>
      </c>
      <c r="AJ135" s="62">
        <f t="shared" si="17"/>
        <v>0</v>
      </c>
      <c r="AK135" s="62">
        <f t="shared" si="17"/>
        <v>0</v>
      </c>
      <c r="AL135" s="62">
        <f t="shared" si="17"/>
        <v>0</v>
      </c>
      <c r="AM135" s="62">
        <f t="shared" si="17"/>
        <v>0</v>
      </c>
      <c r="AN135" s="62">
        <f t="shared" si="17"/>
        <v>0</v>
      </c>
      <c r="AO135" s="62">
        <f t="shared" si="17"/>
        <v>0</v>
      </c>
      <c r="AP135" s="62">
        <f t="shared" si="17"/>
        <v>0</v>
      </c>
      <c r="AQ135" s="62">
        <f t="shared" si="17"/>
        <v>0</v>
      </c>
      <c r="AR135" s="62">
        <f t="shared" si="17"/>
        <v>0</v>
      </c>
      <c r="AS135" s="62">
        <f t="shared" si="17"/>
        <v>0</v>
      </c>
      <c r="AT135" s="62">
        <f t="shared" si="17"/>
        <v>0</v>
      </c>
      <c r="AU135" s="62">
        <f t="shared" si="17"/>
        <v>0</v>
      </c>
      <c r="AV135" s="93">
        <f t="shared" si="17"/>
        <v>0</v>
      </c>
      <c r="AX135" s="59">
        <f t="shared" si="38"/>
        <v>0</v>
      </c>
      <c r="AY135" s="59">
        <f t="shared" si="39"/>
        <v>0</v>
      </c>
      <c r="AZ135" s="59">
        <f t="shared" si="40"/>
        <v>0</v>
      </c>
      <c r="BA135" s="59">
        <f t="shared" si="41"/>
        <v>0</v>
      </c>
      <c r="BB135" s="59">
        <f t="shared" si="42"/>
        <v>0</v>
      </c>
      <c r="BC135" s="59">
        <f t="shared" si="43"/>
        <v>0</v>
      </c>
      <c r="BD135" s="59">
        <f t="shared" si="44"/>
        <v>0</v>
      </c>
      <c r="BE135" s="59">
        <f t="shared" si="45"/>
        <v>0</v>
      </c>
      <c r="BF135" s="59">
        <f t="shared" si="46"/>
        <v>0</v>
      </c>
      <c r="BG135" s="59">
        <f t="shared" si="47"/>
        <v>0</v>
      </c>
      <c r="BH135" s="59">
        <f t="shared" si="48"/>
        <v>0</v>
      </c>
      <c r="BI135" s="59">
        <f t="shared" si="49"/>
        <v>0</v>
      </c>
      <c r="BJ135" s="59">
        <f t="shared" si="50"/>
        <v>0</v>
      </c>
      <c r="BK135" s="59">
        <f t="shared" si="51"/>
        <v>0</v>
      </c>
      <c r="BL135" s="53">
        <f t="shared" si="52"/>
        <v>0</v>
      </c>
    </row>
    <row r="136" spans="1:64" hidden="1">
      <c r="A136" s="53">
        <v>14</v>
      </c>
      <c r="B136" s="64" t="str">
        <f t="shared" si="15"/>
        <v/>
      </c>
      <c r="C136" s="64" t="str">
        <f t="shared" si="15"/>
        <v/>
      </c>
      <c r="D136" s="64" t="str">
        <f t="shared" si="15"/>
        <v/>
      </c>
      <c r="E136" s="64" t="str">
        <f t="shared" si="15"/>
        <v/>
      </c>
      <c r="F136" s="64" t="str">
        <f t="shared" si="15"/>
        <v/>
      </c>
      <c r="G136" s="64" t="str">
        <f t="shared" si="15"/>
        <v/>
      </c>
      <c r="H136" s="64" t="str">
        <f t="shared" si="15"/>
        <v/>
      </c>
      <c r="I136" s="64" t="str">
        <f t="shared" si="15"/>
        <v/>
      </c>
      <c r="J136" s="64" t="str">
        <f t="shared" si="15"/>
        <v/>
      </c>
      <c r="K136" s="64" t="str">
        <f t="shared" si="15"/>
        <v/>
      </c>
      <c r="L136" s="64" t="str">
        <f t="shared" si="15"/>
        <v/>
      </c>
      <c r="M136" s="64" t="str">
        <f t="shared" si="15"/>
        <v/>
      </c>
      <c r="N136" s="64" t="str">
        <f t="shared" si="15"/>
        <v/>
      </c>
      <c r="O136" s="64" t="str">
        <f t="shared" si="15"/>
        <v/>
      </c>
      <c r="P136" s="64" t="str">
        <f t="shared" si="15"/>
        <v/>
      </c>
      <c r="R136" s="53">
        <v>14</v>
      </c>
      <c r="S136" s="53" t="str">
        <f t="shared" si="19"/>
        <v/>
      </c>
      <c r="T136" s="53" t="str">
        <f t="shared" si="19"/>
        <v/>
      </c>
      <c r="U136" s="53" t="str">
        <f t="shared" si="19"/>
        <v/>
      </c>
      <c r="V136" s="53" t="str">
        <f t="shared" si="19"/>
        <v/>
      </c>
      <c r="W136" s="53" t="str">
        <f t="shared" si="19"/>
        <v/>
      </c>
      <c r="X136" s="53" t="str">
        <f t="shared" si="19"/>
        <v/>
      </c>
      <c r="Y136" s="53" t="str">
        <f t="shared" si="19"/>
        <v/>
      </c>
      <c r="Z136" s="53" t="str">
        <f t="shared" si="19"/>
        <v/>
      </c>
      <c r="AA136" s="53" t="str">
        <f t="shared" si="19"/>
        <v/>
      </c>
      <c r="AB136" s="53" t="str">
        <f t="shared" si="19"/>
        <v/>
      </c>
      <c r="AC136" s="53" t="str">
        <f t="shared" si="19"/>
        <v/>
      </c>
      <c r="AD136" s="53" t="str">
        <f t="shared" si="19"/>
        <v/>
      </c>
      <c r="AE136" s="53" t="str">
        <f t="shared" si="19"/>
        <v/>
      </c>
      <c r="AF136" s="53" t="str">
        <f t="shared" si="19"/>
        <v/>
      </c>
      <c r="AG136" s="53" t="str">
        <f t="shared" si="19"/>
        <v/>
      </c>
      <c r="AI136" s="92">
        <f t="shared" si="20"/>
        <v>0</v>
      </c>
      <c r="AJ136" s="62">
        <f t="shared" si="17"/>
        <v>0</v>
      </c>
      <c r="AK136" s="62">
        <f t="shared" si="17"/>
        <v>0</v>
      </c>
      <c r="AL136" s="62">
        <f t="shared" si="17"/>
        <v>0</v>
      </c>
      <c r="AM136" s="62">
        <f t="shared" si="17"/>
        <v>0</v>
      </c>
      <c r="AN136" s="62">
        <f t="shared" si="17"/>
        <v>0</v>
      </c>
      <c r="AO136" s="62">
        <f t="shared" si="17"/>
        <v>0</v>
      </c>
      <c r="AP136" s="62">
        <f t="shared" si="17"/>
        <v>0</v>
      </c>
      <c r="AQ136" s="62">
        <f t="shared" si="17"/>
        <v>0</v>
      </c>
      <c r="AR136" s="62">
        <f t="shared" si="17"/>
        <v>0</v>
      </c>
      <c r="AS136" s="62">
        <f t="shared" si="17"/>
        <v>0</v>
      </c>
      <c r="AT136" s="62">
        <f t="shared" si="17"/>
        <v>0</v>
      </c>
      <c r="AU136" s="62">
        <f t="shared" si="17"/>
        <v>0</v>
      </c>
      <c r="AV136" s="93">
        <f t="shared" si="17"/>
        <v>0</v>
      </c>
      <c r="AX136" s="59">
        <f t="shared" si="38"/>
        <v>0</v>
      </c>
      <c r="AY136" s="59">
        <f t="shared" si="39"/>
        <v>0</v>
      </c>
      <c r="AZ136" s="59">
        <f t="shared" si="40"/>
        <v>0</v>
      </c>
      <c r="BA136" s="59">
        <f t="shared" si="41"/>
        <v>0</v>
      </c>
      <c r="BB136" s="59">
        <f t="shared" si="42"/>
        <v>0</v>
      </c>
      <c r="BC136" s="59">
        <f t="shared" si="43"/>
        <v>0</v>
      </c>
      <c r="BD136" s="59">
        <f t="shared" si="44"/>
        <v>0</v>
      </c>
      <c r="BE136" s="59">
        <f t="shared" si="45"/>
        <v>0</v>
      </c>
      <c r="BF136" s="59">
        <f t="shared" si="46"/>
        <v>0</v>
      </c>
      <c r="BG136" s="59">
        <f t="shared" si="47"/>
        <v>0</v>
      </c>
      <c r="BH136" s="59">
        <f t="shared" si="48"/>
        <v>0</v>
      </c>
      <c r="BI136" s="59">
        <f t="shared" si="49"/>
        <v>0</v>
      </c>
      <c r="BJ136" s="59">
        <f t="shared" si="50"/>
        <v>0</v>
      </c>
      <c r="BK136" s="59">
        <f t="shared" si="51"/>
        <v>0</v>
      </c>
      <c r="BL136" s="53">
        <f t="shared" si="52"/>
        <v>0</v>
      </c>
    </row>
    <row r="137" spans="1:64" hidden="1">
      <c r="A137" s="53">
        <v>15</v>
      </c>
      <c r="B137" s="64" t="str">
        <f t="shared" si="15"/>
        <v/>
      </c>
      <c r="C137" s="64" t="str">
        <f t="shared" si="15"/>
        <v/>
      </c>
      <c r="D137" s="64" t="str">
        <f t="shared" si="15"/>
        <v/>
      </c>
      <c r="E137" s="64" t="str">
        <f t="shared" si="15"/>
        <v/>
      </c>
      <c r="F137" s="64" t="str">
        <f t="shared" si="15"/>
        <v/>
      </c>
      <c r="G137" s="64" t="str">
        <f t="shared" si="15"/>
        <v/>
      </c>
      <c r="H137" s="64" t="str">
        <f t="shared" si="15"/>
        <v/>
      </c>
      <c r="I137" s="64" t="str">
        <f t="shared" si="15"/>
        <v/>
      </c>
      <c r="J137" s="64" t="str">
        <f t="shared" si="15"/>
        <v/>
      </c>
      <c r="K137" s="64" t="str">
        <f t="shared" si="15"/>
        <v/>
      </c>
      <c r="L137" s="64" t="str">
        <f t="shared" si="15"/>
        <v/>
      </c>
      <c r="M137" s="64" t="str">
        <f t="shared" si="15"/>
        <v/>
      </c>
      <c r="N137" s="64" t="str">
        <f t="shared" si="15"/>
        <v/>
      </c>
      <c r="O137" s="64" t="str">
        <f t="shared" si="15"/>
        <v/>
      </c>
      <c r="P137" s="64" t="str">
        <f t="shared" si="15"/>
        <v/>
      </c>
      <c r="R137" s="53">
        <v>15</v>
      </c>
      <c r="S137" s="53" t="str">
        <f t="shared" si="19"/>
        <v/>
      </c>
      <c r="T137" s="53" t="str">
        <f t="shared" si="19"/>
        <v/>
      </c>
      <c r="U137" s="53" t="str">
        <f t="shared" si="19"/>
        <v/>
      </c>
      <c r="V137" s="53" t="str">
        <f t="shared" si="19"/>
        <v/>
      </c>
      <c r="W137" s="53" t="str">
        <f t="shared" si="19"/>
        <v/>
      </c>
      <c r="X137" s="53" t="str">
        <f t="shared" si="19"/>
        <v/>
      </c>
      <c r="Y137" s="53" t="str">
        <f t="shared" si="19"/>
        <v/>
      </c>
      <c r="Z137" s="53" t="str">
        <f t="shared" si="19"/>
        <v/>
      </c>
      <c r="AA137" s="53" t="str">
        <f t="shared" si="19"/>
        <v/>
      </c>
      <c r="AB137" s="53" t="str">
        <f t="shared" si="19"/>
        <v/>
      </c>
      <c r="AC137" s="53" t="str">
        <f t="shared" si="19"/>
        <v/>
      </c>
      <c r="AD137" s="53" t="str">
        <f t="shared" si="19"/>
        <v/>
      </c>
      <c r="AE137" s="53" t="str">
        <f t="shared" si="19"/>
        <v/>
      </c>
      <c r="AF137" s="53" t="str">
        <f t="shared" si="19"/>
        <v/>
      </c>
      <c r="AG137" s="53" t="str">
        <f t="shared" si="19"/>
        <v/>
      </c>
      <c r="AI137" s="92">
        <f t="shared" si="20"/>
        <v>0</v>
      </c>
      <c r="AJ137" s="62">
        <f t="shared" si="17"/>
        <v>0</v>
      </c>
      <c r="AK137" s="62">
        <f t="shared" si="17"/>
        <v>0</v>
      </c>
      <c r="AL137" s="62">
        <f t="shared" si="17"/>
        <v>0</v>
      </c>
      <c r="AM137" s="62">
        <f t="shared" si="17"/>
        <v>0</v>
      </c>
      <c r="AN137" s="62">
        <f t="shared" si="17"/>
        <v>0</v>
      </c>
      <c r="AO137" s="62">
        <f t="shared" si="17"/>
        <v>0</v>
      </c>
      <c r="AP137" s="62">
        <f t="shared" si="17"/>
        <v>0</v>
      </c>
      <c r="AQ137" s="62">
        <f t="shared" si="17"/>
        <v>0</v>
      </c>
      <c r="AR137" s="62">
        <f t="shared" si="17"/>
        <v>0</v>
      </c>
      <c r="AS137" s="62">
        <f t="shared" si="17"/>
        <v>0</v>
      </c>
      <c r="AT137" s="62">
        <f t="shared" si="17"/>
        <v>0</v>
      </c>
      <c r="AU137" s="62">
        <f t="shared" si="17"/>
        <v>0</v>
      </c>
      <c r="AV137" s="93">
        <f t="shared" si="17"/>
        <v>0</v>
      </c>
      <c r="AX137" s="59">
        <f t="shared" si="38"/>
        <v>0</v>
      </c>
      <c r="AY137" s="59">
        <f t="shared" si="39"/>
        <v>0</v>
      </c>
      <c r="AZ137" s="59">
        <f t="shared" si="40"/>
        <v>0</v>
      </c>
      <c r="BA137" s="59">
        <f t="shared" si="41"/>
        <v>0</v>
      </c>
      <c r="BB137" s="59">
        <f t="shared" si="42"/>
        <v>0</v>
      </c>
      <c r="BC137" s="59">
        <f t="shared" si="43"/>
        <v>0</v>
      </c>
      <c r="BD137" s="59">
        <f t="shared" si="44"/>
        <v>0</v>
      </c>
      <c r="BE137" s="59">
        <f t="shared" si="45"/>
        <v>0</v>
      </c>
      <c r="BF137" s="59">
        <f t="shared" si="46"/>
        <v>0</v>
      </c>
      <c r="BG137" s="59">
        <f t="shared" si="47"/>
        <v>0</v>
      </c>
      <c r="BH137" s="59">
        <f t="shared" si="48"/>
        <v>0</v>
      </c>
      <c r="BI137" s="59">
        <f t="shared" si="49"/>
        <v>0</v>
      </c>
      <c r="BJ137" s="59">
        <f t="shared" si="50"/>
        <v>0</v>
      </c>
      <c r="BK137" s="59">
        <f t="shared" si="51"/>
        <v>0</v>
      </c>
      <c r="BL137" s="53">
        <f t="shared" si="52"/>
        <v>0</v>
      </c>
    </row>
    <row r="138" spans="1:64" hidden="1">
      <c r="A138" s="53">
        <v>16</v>
      </c>
      <c r="B138" s="64" t="str">
        <f t="shared" si="15"/>
        <v/>
      </c>
      <c r="C138" s="64" t="str">
        <f t="shared" si="15"/>
        <v/>
      </c>
      <c r="D138" s="64" t="str">
        <f t="shared" si="15"/>
        <v/>
      </c>
      <c r="E138" s="64" t="str">
        <f t="shared" si="15"/>
        <v/>
      </c>
      <c r="F138" s="64" t="str">
        <f t="shared" si="15"/>
        <v/>
      </c>
      <c r="G138" s="64" t="str">
        <f t="shared" si="15"/>
        <v/>
      </c>
      <c r="H138" s="64" t="str">
        <f t="shared" si="15"/>
        <v/>
      </c>
      <c r="I138" s="64" t="str">
        <f t="shared" si="15"/>
        <v/>
      </c>
      <c r="J138" s="64" t="str">
        <f t="shared" si="15"/>
        <v/>
      </c>
      <c r="K138" s="64" t="str">
        <f t="shared" si="15"/>
        <v/>
      </c>
      <c r="L138" s="64" t="str">
        <f t="shared" si="15"/>
        <v/>
      </c>
      <c r="M138" s="64" t="str">
        <f t="shared" si="15"/>
        <v/>
      </c>
      <c r="N138" s="64" t="str">
        <f t="shared" si="15"/>
        <v/>
      </c>
      <c r="O138" s="64" t="str">
        <f t="shared" si="15"/>
        <v/>
      </c>
      <c r="P138" s="64" t="str">
        <f t="shared" si="15"/>
        <v/>
      </c>
      <c r="R138" s="53">
        <v>16</v>
      </c>
      <c r="S138" s="53" t="str">
        <f t="shared" si="19"/>
        <v/>
      </c>
      <c r="T138" s="53" t="str">
        <f t="shared" si="19"/>
        <v/>
      </c>
      <c r="U138" s="53" t="str">
        <f t="shared" si="19"/>
        <v/>
      </c>
      <c r="V138" s="53" t="str">
        <f t="shared" si="19"/>
        <v/>
      </c>
      <c r="W138" s="53" t="str">
        <f t="shared" si="19"/>
        <v/>
      </c>
      <c r="X138" s="53" t="str">
        <f t="shared" si="19"/>
        <v/>
      </c>
      <c r="Y138" s="53" t="str">
        <f t="shared" si="19"/>
        <v/>
      </c>
      <c r="Z138" s="53" t="str">
        <f t="shared" si="19"/>
        <v/>
      </c>
      <c r="AA138" s="53" t="str">
        <f t="shared" si="19"/>
        <v/>
      </c>
      <c r="AB138" s="53" t="str">
        <f t="shared" si="19"/>
        <v/>
      </c>
      <c r="AC138" s="53" t="str">
        <f t="shared" si="19"/>
        <v/>
      </c>
      <c r="AD138" s="53" t="str">
        <f t="shared" si="19"/>
        <v/>
      </c>
      <c r="AE138" s="53" t="str">
        <f t="shared" si="19"/>
        <v/>
      </c>
      <c r="AF138" s="53" t="str">
        <f t="shared" si="19"/>
        <v/>
      </c>
      <c r="AG138" s="53" t="str">
        <f t="shared" si="19"/>
        <v/>
      </c>
      <c r="AI138" s="92">
        <f t="shared" si="20"/>
        <v>0</v>
      </c>
      <c r="AJ138" s="62">
        <f t="shared" si="17"/>
        <v>0</v>
      </c>
      <c r="AK138" s="62">
        <f t="shared" si="17"/>
        <v>0</v>
      </c>
      <c r="AL138" s="62">
        <f t="shared" si="17"/>
        <v>0</v>
      </c>
      <c r="AM138" s="62">
        <f t="shared" si="17"/>
        <v>0</v>
      </c>
      <c r="AN138" s="62">
        <f t="shared" si="17"/>
        <v>0</v>
      </c>
      <c r="AO138" s="62">
        <f t="shared" si="17"/>
        <v>0</v>
      </c>
      <c r="AP138" s="62">
        <f t="shared" si="17"/>
        <v>0</v>
      </c>
      <c r="AQ138" s="62">
        <f t="shared" si="17"/>
        <v>0</v>
      </c>
      <c r="AR138" s="62">
        <f t="shared" si="17"/>
        <v>0</v>
      </c>
      <c r="AS138" s="62">
        <f t="shared" si="17"/>
        <v>0</v>
      </c>
      <c r="AT138" s="62">
        <f t="shared" si="17"/>
        <v>0</v>
      </c>
      <c r="AU138" s="62">
        <f t="shared" si="17"/>
        <v>0</v>
      </c>
      <c r="AV138" s="93">
        <f t="shared" si="17"/>
        <v>0</v>
      </c>
      <c r="AX138" s="59">
        <f t="shared" si="38"/>
        <v>0</v>
      </c>
      <c r="AY138" s="59">
        <f t="shared" si="39"/>
        <v>0</v>
      </c>
      <c r="AZ138" s="59">
        <f t="shared" si="40"/>
        <v>0</v>
      </c>
      <c r="BA138" s="59">
        <f t="shared" si="41"/>
        <v>0</v>
      </c>
      <c r="BB138" s="59">
        <f t="shared" si="42"/>
        <v>0</v>
      </c>
      <c r="BC138" s="59">
        <f t="shared" si="43"/>
        <v>0</v>
      </c>
      <c r="BD138" s="59">
        <f t="shared" si="44"/>
        <v>0</v>
      </c>
      <c r="BE138" s="59">
        <f t="shared" si="45"/>
        <v>0</v>
      </c>
      <c r="BF138" s="59">
        <f t="shared" si="46"/>
        <v>0</v>
      </c>
      <c r="BG138" s="59">
        <f t="shared" si="47"/>
        <v>0</v>
      </c>
      <c r="BH138" s="59">
        <f t="shared" si="48"/>
        <v>0</v>
      </c>
      <c r="BI138" s="59">
        <f t="shared" si="49"/>
        <v>0</v>
      </c>
      <c r="BJ138" s="59">
        <f t="shared" si="50"/>
        <v>0</v>
      </c>
      <c r="BK138" s="59">
        <f t="shared" si="51"/>
        <v>0</v>
      </c>
      <c r="BL138" s="53">
        <f t="shared" si="52"/>
        <v>0</v>
      </c>
    </row>
    <row r="139" spans="1:64" hidden="1">
      <c r="A139" s="53">
        <v>17</v>
      </c>
      <c r="B139" s="64" t="str">
        <f t="shared" ref="B139:P154" si="53">IF(B23="","",RANK(B23,$B23:$P23,1))</f>
        <v/>
      </c>
      <c r="C139" s="64" t="str">
        <f t="shared" si="53"/>
        <v/>
      </c>
      <c r="D139" s="64" t="str">
        <f t="shared" si="53"/>
        <v/>
      </c>
      <c r="E139" s="64" t="str">
        <f t="shared" si="53"/>
        <v/>
      </c>
      <c r="F139" s="64" t="str">
        <f t="shared" si="53"/>
        <v/>
      </c>
      <c r="G139" s="64" t="str">
        <f t="shared" si="53"/>
        <v/>
      </c>
      <c r="H139" s="64" t="str">
        <f t="shared" si="53"/>
        <v/>
      </c>
      <c r="I139" s="64" t="str">
        <f t="shared" si="53"/>
        <v/>
      </c>
      <c r="J139" s="64" t="str">
        <f t="shared" si="53"/>
        <v/>
      </c>
      <c r="K139" s="64" t="str">
        <f t="shared" si="53"/>
        <v/>
      </c>
      <c r="L139" s="64" t="str">
        <f t="shared" si="53"/>
        <v/>
      </c>
      <c r="M139" s="64" t="str">
        <f t="shared" si="53"/>
        <v/>
      </c>
      <c r="N139" s="64" t="str">
        <f t="shared" si="53"/>
        <v/>
      </c>
      <c r="O139" s="64" t="str">
        <f t="shared" si="53"/>
        <v/>
      </c>
      <c r="P139" s="64" t="str">
        <f t="shared" si="53"/>
        <v/>
      </c>
      <c r="R139" s="53">
        <v>17</v>
      </c>
      <c r="S139" s="53" t="str">
        <f t="shared" si="19"/>
        <v/>
      </c>
      <c r="T139" s="53" t="str">
        <f t="shared" si="19"/>
        <v/>
      </c>
      <c r="U139" s="53" t="str">
        <f t="shared" si="19"/>
        <v/>
      </c>
      <c r="V139" s="53" t="str">
        <f t="shared" si="19"/>
        <v/>
      </c>
      <c r="W139" s="53" t="str">
        <f t="shared" si="19"/>
        <v/>
      </c>
      <c r="X139" s="53" t="str">
        <f t="shared" si="19"/>
        <v/>
      </c>
      <c r="Y139" s="53" t="str">
        <f t="shared" si="19"/>
        <v/>
      </c>
      <c r="Z139" s="53" t="str">
        <f t="shared" si="19"/>
        <v/>
      </c>
      <c r="AA139" s="53" t="str">
        <f t="shared" si="19"/>
        <v/>
      </c>
      <c r="AB139" s="53" t="str">
        <f t="shared" si="19"/>
        <v/>
      </c>
      <c r="AC139" s="53" t="str">
        <f t="shared" si="19"/>
        <v/>
      </c>
      <c r="AD139" s="53" t="str">
        <f t="shared" si="19"/>
        <v/>
      </c>
      <c r="AE139" s="53" t="str">
        <f t="shared" si="19"/>
        <v/>
      </c>
      <c r="AF139" s="53" t="str">
        <f t="shared" si="19"/>
        <v/>
      </c>
      <c r="AG139" s="53" t="str">
        <f t="shared" si="19"/>
        <v/>
      </c>
      <c r="AI139" s="92">
        <f t="shared" si="20"/>
        <v>0</v>
      </c>
      <c r="AJ139" s="62">
        <f t="shared" si="20"/>
        <v>0</v>
      </c>
      <c r="AK139" s="62">
        <f t="shared" si="20"/>
        <v>0</v>
      </c>
      <c r="AL139" s="62">
        <f t="shared" si="20"/>
        <v>0</v>
      </c>
      <c r="AM139" s="62">
        <f t="shared" si="20"/>
        <v>0</v>
      </c>
      <c r="AN139" s="62">
        <f t="shared" si="20"/>
        <v>0</v>
      </c>
      <c r="AO139" s="62">
        <f t="shared" si="20"/>
        <v>0</v>
      </c>
      <c r="AP139" s="62">
        <f t="shared" si="20"/>
        <v>0</v>
      </c>
      <c r="AQ139" s="62">
        <f t="shared" si="20"/>
        <v>0</v>
      </c>
      <c r="AR139" s="62">
        <f t="shared" si="20"/>
        <v>0</v>
      </c>
      <c r="AS139" s="62">
        <f t="shared" si="20"/>
        <v>0</v>
      </c>
      <c r="AT139" s="62">
        <f t="shared" si="20"/>
        <v>0</v>
      </c>
      <c r="AU139" s="62">
        <f t="shared" si="20"/>
        <v>0</v>
      </c>
      <c r="AV139" s="93">
        <f t="shared" si="20"/>
        <v>0</v>
      </c>
      <c r="AX139" s="59">
        <f t="shared" si="38"/>
        <v>0</v>
      </c>
      <c r="AY139" s="59">
        <f t="shared" si="39"/>
        <v>0</v>
      </c>
      <c r="AZ139" s="59">
        <f t="shared" si="40"/>
        <v>0</v>
      </c>
      <c r="BA139" s="59">
        <f t="shared" si="41"/>
        <v>0</v>
      </c>
      <c r="BB139" s="59">
        <f t="shared" si="42"/>
        <v>0</v>
      </c>
      <c r="BC139" s="59">
        <f t="shared" si="43"/>
        <v>0</v>
      </c>
      <c r="BD139" s="59">
        <f t="shared" si="44"/>
        <v>0</v>
      </c>
      <c r="BE139" s="59">
        <f t="shared" si="45"/>
        <v>0</v>
      </c>
      <c r="BF139" s="59">
        <f t="shared" si="46"/>
        <v>0</v>
      </c>
      <c r="BG139" s="59">
        <f t="shared" si="47"/>
        <v>0</v>
      </c>
      <c r="BH139" s="59">
        <f t="shared" si="48"/>
        <v>0</v>
      </c>
      <c r="BI139" s="59">
        <f t="shared" si="49"/>
        <v>0</v>
      </c>
      <c r="BJ139" s="59">
        <f t="shared" si="50"/>
        <v>0</v>
      </c>
      <c r="BK139" s="59">
        <f t="shared" si="51"/>
        <v>0</v>
      </c>
      <c r="BL139" s="53">
        <f t="shared" si="52"/>
        <v>0</v>
      </c>
    </row>
    <row r="140" spans="1:64" hidden="1">
      <c r="A140" s="53">
        <v>18</v>
      </c>
      <c r="B140" s="64" t="str">
        <f t="shared" si="53"/>
        <v/>
      </c>
      <c r="C140" s="64" t="str">
        <f t="shared" si="53"/>
        <v/>
      </c>
      <c r="D140" s="64" t="str">
        <f t="shared" si="53"/>
        <v/>
      </c>
      <c r="E140" s="64" t="str">
        <f t="shared" si="53"/>
        <v/>
      </c>
      <c r="F140" s="64" t="str">
        <f t="shared" si="53"/>
        <v/>
      </c>
      <c r="G140" s="64" t="str">
        <f t="shared" si="53"/>
        <v/>
      </c>
      <c r="H140" s="64" t="str">
        <f t="shared" si="53"/>
        <v/>
      </c>
      <c r="I140" s="64" t="str">
        <f t="shared" si="53"/>
        <v/>
      </c>
      <c r="J140" s="64" t="str">
        <f t="shared" si="53"/>
        <v/>
      </c>
      <c r="K140" s="64" t="str">
        <f t="shared" si="53"/>
        <v/>
      </c>
      <c r="L140" s="64" t="str">
        <f t="shared" si="53"/>
        <v/>
      </c>
      <c r="M140" s="64" t="str">
        <f t="shared" si="53"/>
        <v/>
      </c>
      <c r="N140" s="64" t="str">
        <f t="shared" si="53"/>
        <v/>
      </c>
      <c r="O140" s="64" t="str">
        <f t="shared" si="53"/>
        <v/>
      </c>
      <c r="P140" s="64" t="str">
        <f t="shared" si="53"/>
        <v/>
      </c>
      <c r="R140" s="53">
        <v>18</v>
      </c>
      <c r="S140" s="53" t="str">
        <f t="shared" ref="S140:AG155" si="54">IF(B24="","",COUNTIF($B140:$P140,B140))</f>
        <v/>
      </c>
      <c r="T140" s="53" t="str">
        <f t="shared" si="54"/>
        <v/>
      </c>
      <c r="U140" s="53" t="str">
        <f t="shared" si="54"/>
        <v/>
      </c>
      <c r="V140" s="53" t="str">
        <f t="shared" si="54"/>
        <v/>
      </c>
      <c r="W140" s="53" t="str">
        <f t="shared" si="54"/>
        <v/>
      </c>
      <c r="X140" s="53" t="str">
        <f t="shared" si="54"/>
        <v/>
      </c>
      <c r="Y140" s="53" t="str">
        <f t="shared" si="54"/>
        <v/>
      </c>
      <c r="Z140" s="53" t="str">
        <f t="shared" si="54"/>
        <v/>
      </c>
      <c r="AA140" s="53" t="str">
        <f t="shared" si="54"/>
        <v/>
      </c>
      <c r="AB140" s="53" t="str">
        <f t="shared" si="54"/>
        <v/>
      </c>
      <c r="AC140" s="53" t="str">
        <f t="shared" si="54"/>
        <v/>
      </c>
      <c r="AD140" s="53" t="str">
        <f t="shared" si="54"/>
        <v/>
      </c>
      <c r="AE140" s="53" t="str">
        <f t="shared" si="54"/>
        <v/>
      </c>
      <c r="AF140" s="53" t="str">
        <f t="shared" si="54"/>
        <v/>
      </c>
      <c r="AG140" s="53" t="str">
        <f t="shared" si="54"/>
        <v/>
      </c>
      <c r="AI140" s="92">
        <f t="shared" si="20"/>
        <v>0</v>
      </c>
      <c r="AJ140" s="62">
        <f t="shared" si="20"/>
        <v>0</v>
      </c>
      <c r="AK140" s="62">
        <f t="shared" si="20"/>
        <v>0</v>
      </c>
      <c r="AL140" s="62">
        <f t="shared" si="20"/>
        <v>0</v>
      </c>
      <c r="AM140" s="62">
        <f t="shared" si="20"/>
        <v>0</v>
      </c>
      <c r="AN140" s="62">
        <f t="shared" si="20"/>
        <v>0</v>
      </c>
      <c r="AO140" s="62">
        <f t="shared" si="20"/>
        <v>0</v>
      </c>
      <c r="AP140" s="62">
        <f t="shared" si="20"/>
        <v>0</v>
      </c>
      <c r="AQ140" s="62">
        <f t="shared" si="20"/>
        <v>0</v>
      </c>
      <c r="AR140" s="62">
        <f t="shared" si="20"/>
        <v>0</v>
      </c>
      <c r="AS140" s="62">
        <f t="shared" si="20"/>
        <v>0</v>
      </c>
      <c r="AT140" s="62">
        <f t="shared" si="20"/>
        <v>0</v>
      </c>
      <c r="AU140" s="62">
        <f t="shared" si="20"/>
        <v>0</v>
      </c>
      <c r="AV140" s="93">
        <f t="shared" si="20"/>
        <v>0</v>
      </c>
      <c r="AX140" s="59">
        <f t="shared" si="38"/>
        <v>0</v>
      </c>
      <c r="AY140" s="59">
        <f t="shared" si="39"/>
        <v>0</v>
      </c>
      <c r="AZ140" s="59">
        <f t="shared" si="40"/>
        <v>0</v>
      </c>
      <c r="BA140" s="59">
        <f t="shared" si="41"/>
        <v>0</v>
      </c>
      <c r="BB140" s="59">
        <f t="shared" si="42"/>
        <v>0</v>
      </c>
      <c r="BC140" s="59">
        <f t="shared" si="43"/>
        <v>0</v>
      </c>
      <c r="BD140" s="59">
        <f t="shared" si="44"/>
        <v>0</v>
      </c>
      <c r="BE140" s="59">
        <f t="shared" si="45"/>
        <v>0</v>
      </c>
      <c r="BF140" s="59">
        <f t="shared" si="46"/>
        <v>0</v>
      </c>
      <c r="BG140" s="59">
        <f t="shared" si="47"/>
        <v>0</v>
      </c>
      <c r="BH140" s="59">
        <f t="shared" si="48"/>
        <v>0</v>
      </c>
      <c r="BI140" s="59">
        <f t="shared" si="49"/>
        <v>0</v>
      </c>
      <c r="BJ140" s="59">
        <f t="shared" si="50"/>
        <v>0</v>
      </c>
      <c r="BK140" s="59">
        <f t="shared" si="51"/>
        <v>0</v>
      </c>
      <c r="BL140" s="53">
        <f t="shared" si="52"/>
        <v>0</v>
      </c>
    </row>
    <row r="141" spans="1:64" hidden="1">
      <c r="A141" s="53">
        <v>19</v>
      </c>
      <c r="B141" s="64" t="str">
        <f t="shared" si="53"/>
        <v/>
      </c>
      <c r="C141" s="64" t="str">
        <f t="shared" si="53"/>
        <v/>
      </c>
      <c r="D141" s="64" t="str">
        <f t="shared" si="53"/>
        <v/>
      </c>
      <c r="E141" s="64" t="str">
        <f t="shared" si="53"/>
        <v/>
      </c>
      <c r="F141" s="64" t="str">
        <f t="shared" si="53"/>
        <v/>
      </c>
      <c r="G141" s="64" t="str">
        <f t="shared" si="53"/>
        <v/>
      </c>
      <c r="H141" s="64" t="str">
        <f t="shared" si="53"/>
        <v/>
      </c>
      <c r="I141" s="64" t="str">
        <f t="shared" si="53"/>
        <v/>
      </c>
      <c r="J141" s="64" t="str">
        <f t="shared" si="53"/>
        <v/>
      </c>
      <c r="K141" s="64" t="str">
        <f t="shared" si="53"/>
        <v/>
      </c>
      <c r="L141" s="64" t="str">
        <f t="shared" si="53"/>
        <v/>
      </c>
      <c r="M141" s="64" t="str">
        <f t="shared" si="53"/>
        <v/>
      </c>
      <c r="N141" s="64" t="str">
        <f t="shared" si="53"/>
        <v/>
      </c>
      <c r="O141" s="64" t="str">
        <f t="shared" si="53"/>
        <v/>
      </c>
      <c r="P141" s="64" t="str">
        <f t="shared" si="53"/>
        <v/>
      </c>
      <c r="R141" s="53">
        <v>19</v>
      </c>
      <c r="S141" s="53" t="str">
        <f t="shared" si="54"/>
        <v/>
      </c>
      <c r="T141" s="53" t="str">
        <f t="shared" si="54"/>
        <v/>
      </c>
      <c r="U141" s="53" t="str">
        <f t="shared" si="54"/>
        <v/>
      </c>
      <c r="V141" s="53" t="str">
        <f t="shared" si="54"/>
        <v/>
      </c>
      <c r="W141" s="53" t="str">
        <f t="shared" si="54"/>
        <v/>
      </c>
      <c r="X141" s="53" t="str">
        <f t="shared" si="54"/>
        <v/>
      </c>
      <c r="Y141" s="53" t="str">
        <f t="shared" si="54"/>
        <v/>
      </c>
      <c r="Z141" s="53" t="str">
        <f t="shared" si="54"/>
        <v/>
      </c>
      <c r="AA141" s="53" t="str">
        <f t="shared" si="54"/>
        <v/>
      </c>
      <c r="AB141" s="53" t="str">
        <f t="shared" si="54"/>
        <v/>
      </c>
      <c r="AC141" s="53" t="str">
        <f t="shared" si="54"/>
        <v/>
      </c>
      <c r="AD141" s="53" t="str">
        <f t="shared" si="54"/>
        <v/>
      </c>
      <c r="AE141" s="53" t="str">
        <f t="shared" si="54"/>
        <v/>
      </c>
      <c r="AF141" s="53" t="str">
        <f t="shared" si="54"/>
        <v/>
      </c>
      <c r="AG141" s="53" t="str">
        <f t="shared" si="54"/>
        <v/>
      </c>
      <c r="AI141" s="92">
        <f t="shared" si="20"/>
        <v>0</v>
      </c>
      <c r="AJ141" s="62">
        <f t="shared" si="20"/>
        <v>0</v>
      </c>
      <c r="AK141" s="62">
        <f t="shared" si="20"/>
        <v>0</v>
      </c>
      <c r="AL141" s="62">
        <f t="shared" si="20"/>
        <v>0</v>
      </c>
      <c r="AM141" s="62">
        <f t="shared" si="20"/>
        <v>0</v>
      </c>
      <c r="AN141" s="62">
        <f t="shared" si="20"/>
        <v>0</v>
      </c>
      <c r="AO141" s="62">
        <f t="shared" si="20"/>
        <v>0</v>
      </c>
      <c r="AP141" s="62">
        <f t="shared" si="20"/>
        <v>0</v>
      </c>
      <c r="AQ141" s="62">
        <f t="shared" si="20"/>
        <v>0</v>
      </c>
      <c r="AR141" s="62">
        <f t="shared" si="20"/>
        <v>0</v>
      </c>
      <c r="AS141" s="62">
        <f t="shared" si="20"/>
        <v>0</v>
      </c>
      <c r="AT141" s="62">
        <f t="shared" si="20"/>
        <v>0</v>
      </c>
      <c r="AU141" s="62">
        <f t="shared" si="20"/>
        <v>0</v>
      </c>
      <c r="AV141" s="93">
        <f t="shared" si="20"/>
        <v>0</v>
      </c>
      <c r="AX141" s="59">
        <f t="shared" si="38"/>
        <v>0</v>
      </c>
      <c r="AY141" s="59">
        <f t="shared" si="39"/>
        <v>0</v>
      </c>
      <c r="AZ141" s="59">
        <f t="shared" si="40"/>
        <v>0</v>
      </c>
      <c r="BA141" s="59">
        <f t="shared" si="41"/>
        <v>0</v>
      </c>
      <c r="BB141" s="59">
        <f t="shared" si="42"/>
        <v>0</v>
      </c>
      <c r="BC141" s="59">
        <f t="shared" si="43"/>
        <v>0</v>
      </c>
      <c r="BD141" s="59">
        <f t="shared" si="44"/>
        <v>0</v>
      </c>
      <c r="BE141" s="59">
        <f t="shared" si="45"/>
        <v>0</v>
      </c>
      <c r="BF141" s="59">
        <f t="shared" si="46"/>
        <v>0</v>
      </c>
      <c r="BG141" s="59">
        <f t="shared" si="47"/>
        <v>0</v>
      </c>
      <c r="BH141" s="59">
        <f t="shared" si="48"/>
        <v>0</v>
      </c>
      <c r="BI141" s="59">
        <f t="shared" si="49"/>
        <v>0</v>
      </c>
      <c r="BJ141" s="59">
        <f t="shared" si="50"/>
        <v>0</v>
      </c>
      <c r="BK141" s="59">
        <f t="shared" si="51"/>
        <v>0</v>
      </c>
      <c r="BL141" s="53">
        <f t="shared" si="52"/>
        <v>0</v>
      </c>
    </row>
    <row r="142" spans="1:64" hidden="1">
      <c r="A142" s="53">
        <v>20</v>
      </c>
      <c r="B142" s="64" t="str">
        <f t="shared" si="53"/>
        <v/>
      </c>
      <c r="C142" s="64" t="str">
        <f t="shared" si="53"/>
        <v/>
      </c>
      <c r="D142" s="64" t="str">
        <f t="shared" si="53"/>
        <v/>
      </c>
      <c r="E142" s="64" t="str">
        <f t="shared" si="53"/>
        <v/>
      </c>
      <c r="F142" s="64" t="str">
        <f t="shared" si="53"/>
        <v/>
      </c>
      <c r="G142" s="64" t="str">
        <f t="shared" si="53"/>
        <v/>
      </c>
      <c r="H142" s="64" t="str">
        <f t="shared" si="53"/>
        <v/>
      </c>
      <c r="I142" s="64" t="str">
        <f t="shared" si="53"/>
        <v/>
      </c>
      <c r="J142" s="64" t="str">
        <f t="shared" si="53"/>
        <v/>
      </c>
      <c r="K142" s="64" t="str">
        <f t="shared" si="53"/>
        <v/>
      </c>
      <c r="L142" s="64" t="str">
        <f t="shared" si="53"/>
        <v/>
      </c>
      <c r="M142" s="64" t="str">
        <f t="shared" si="53"/>
        <v/>
      </c>
      <c r="N142" s="64" t="str">
        <f t="shared" si="53"/>
        <v/>
      </c>
      <c r="O142" s="64" t="str">
        <f t="shared" si="53"/>
        <v/>
      </c>
      <c r="P142" s="64" t="str">
        <f t="shared" si="53"/>
        <v/>
      </c>
      <c r="R142" s="53">
        <v>20</v>
      </c>
      <c r="S142" s="53" t="str">
        <f t="shared" si="54"/>
        <v/>
      </c>
      <c r="T142" s="53" t="str">
        <f t="shared" si="54"/>
        <v/>
      </c>
      <c r="U142" s="53" t="str">
        <f t="shared" si="54"/>
        <v/>
      </c>
      <c r="V142" s="53" t="str">
        <f t="shared" si="54"/>
        <v/>
      </c>
      <c r="W142" s="53" t="str">
        <f t="shared" si="54"/>
        <v/>
      </c>
      <c r="X142" s="53" t="str">
        <f t="shared" si="54"/>
        <v/>
      </c>
      <c r="Y142" s="53" t="str">
        <f t="shared" si="54"/>
        <v/>
      </c>
      <c r="Z142" s="53" t="str">
        <f t="shared" si="54"/>
        <v/>
      </c>
      <c r="AA142" s="53" t="str">
        <f t="shared" si="54"/>
        <v/>
      </c>
      <c r="AB142" s="53" t="str">
        <f t="shared" si="54"/>
        <v/>
      </c>
      <c r="AC142" s="53" t="str">
        <f t="shared" si="54"/>
        <v/>
      </c>
      <c r="AD142" s="53" t="str">
        <f t="shared" si="54"/>
        <v/>
      </c>
      <c r="AE142" s="53" t="str">
        <f t="shared" si="54"/>
        <v/>
      </c>
      <c r="AF142" s="53" t="str">
        <f t="shared" si="54"/>
        <v/>
      </c>
      <c r="AG142" s="53" t="str">
        <f t="shared" si="54"/>
        <v/>
      </c>
      <c r="AI142" s="92">
        <f t="shared" si="20"/>
        <v>0</v>
      </c>
      <c r="AJ142" s="62">
        <f t="shared" si="20"/>
        <v>0</v>
      </c>
      <c r="AK142" s="62">
        <f t="shared" si="20"/>
        <v>0</v>
      </c>
      <c r="AL142" s="62">
        <f t="shared" si="20"/>
        <v>0</v>
      </c>
      <c r="AM142" s="62">
        <f t="shared" si="20"/>
        <v>0</v>
      </c>
      <c r="AN142" s="62">
        <f t="shared" si="20"/>
        <v>0</v>
      </c>
      <c r="AO142" s="62">
        <f t="shared" si="20"/>
        <v>0</v>
      </c>
      <c r="AP142" s="62">
        <f t="shared" si="20"/>
        <v>0</v>
      </c>
      <c r="AQ142" s="62">
        <f t="shared" si="20"/>
        <v>0</v>
      </c>
      <c r="AR142" s="62">
        <f t="shared" si="20"/>
        <v>0</v>
      </c>
      <c r="AS142" s="62">
        <f t="shared" si="20"/>
        <v>0</v>
      </c>
      <c r="AT142" s="62">
        <f t="shared" si="20"/>
        <v>0</v>
      </c>
      <c r="AU142" s="62">
        <f t="shared" si="20"/>
        <v>0</v>
      </c>
      <c r="AV142" s="93">
        <f t="shared" si="20"/>
        <v>0</v>
      </c>
      <c r="AX142" s="59">
        <f t="shared" si="38"/>
        <v>0</v>
      </c>
      <c r="AY142" s="59">
        <f t="shared" si="39"/>
        <v>0</v>
      </c>
      <c r="AZ142" s="59">
        <f t="shared" si="40"/>
        <v>0</v>
      </c>
      <c r="BA142" s="59">
        <f t="shared" si="41"/>
        <v>0</v>
      </c>
      <c r="BB142" s="59">
        <f t="shared" si="42"/>
        <v>0</v>
      </c>
      <c r="BC142" s="59">
        <f t="shared" si="43"/>
        <v>0</v>
      </c>
      <c r="BD142" s="59">
        <f t="shared" si="44"/>
        <v>0</v>
      </c>
      <c r="BE142" s="59">
        <f t="shared" si="45"/>
        <v>0</v>
      </c>
      <c r="BF142" s="59">
        <f t="shared" si="46"/>
        <v>0</v>
      </c>
      <c r="BG142" s="59">
        <f t="shared" si="47"/>
        <v>0</v>
      </c>
      <c r="BH142" s="59">
        <f t="shared" si="48"/>
        <v>0</v>
      </c>
      <c r="BI142" s="59">
        <f t="shared" si="49"/>
        <v>0</v>
      </c>
      <c r="BJ142" s="59">
        <f t="shared" si="50"/>
        <v>0</v>
      </c>
      <c r="BK142" s="59">
        <f t="shared" si="51"/>
        <v>0</v>
      </c>
      <c r="BL142" s="53">
        <f t="shared" si="52"/>
        <v>0</v>
      </c>
    </row>
    <row r="143" spans="1:64" hidden="1">
      <c r="A143" s="53">
        <v>21</v>
      </c>
      <c r="B143" s="64" t="str">
        <f t="shared" si="53"/>
        <v/>
      </c>
      <c r="C143" s="64" t="str">
        <f t="shared" si="53"/>
        <v/>
      </c>
      <c r="D143" s="64" t="str">
        <f t="shared" si="53"/>
        <v/>
      </c>
      <c r="E143" s="64" t="str">
        <f t="shared" si="53"/>
        <v/>
      </c>
      <c r="F143" s="64" t="str">
        <f t="shared" si="53"/>
        <v/>
      </c>
      <c r="G143" s="64" t="str">
        <f t="shared" si="53"/>
        <v/>
      </c>
      <c r="H143" s="64" t="str">
        <f t="shared" si="53"/>
        <v/>
      </c>
      <c r="I143" s="64" t="str">
        <f t="shared" si="53"/>
        <v/>
      </c>
      <c r="J143" s="64" t="str">
        <f t="shared" si="53"/>
        <v/>
      </c>
      <c r="K143" s="64" t="str">
        <f t="shared" si="53"/>
        <v/>
      </c>
      <c r="L143" s="64" t="str">
        <f t="shared" si="53"/>
        <v/>
      </c>
      <c r="M143" s="64" t="str">
        <f t="shared" si="53"/>
        <v/>
      </c>
      <c r="N143" s="64" t="str">
        <f t="shared" si="53"/>
        <v/>
      </c>
      <c r="O143" s="64" t="str">
        <f t="shared" si="53"/>
        <v/>
      </c>
      <c r="P143" s="64" t="str">
        <f t="shared" si="53"/>
        <v/>
      </c>
      <c r="R143" s="53">
        <v>21</v>
      </c>
      <c r="S143" s="53" t="str">
        <f t="shared" si="54"/>
        <v/>
      </c>
      <c r="T143" s="53" t="str">
        <f t="shared" si="54"/>
        <v/>
      </c>
      <c r="U143" s="53" t="str">
        <f t="shared" si="54"/>
        <v/>
      </c>
      <c r="V143" s="53" t="str">
        <f t="shared" si="54"/>
        <v/>
      </c>
      <c r="W143" s="53" t="str">
        <f t="shared" si="54"/>
        <v/>
      </c>
      <c r="X143" s="53" t="str">
        <f t="shared" si="54"/>
        <v/>
      </c>
      <c r="Y143" s="53" t="str">
        <f t="shared" si="54"/>
        <v/>
      </c>
      <c r="Z143" s="53" t="str">
        <f t="shared" si="54"/>
        <v/>
      </c>
      <c r="AA143" s="53" t="str">
        <f t="shared" si="54"/>
        <v/>
      </c>
      <c r="AB143" s="53" t="str">
        <f t="shared" si="54"/>
        <v/>
      </c>
      <c r="AC143" s="53" t="str">
        <f t="shared" si="54"/>
        <v/>
      </c>
      <c r="AD143" s="53" t="str">
        <f t="shared" si="54"/>
        <v/>
      </c>
      <c r="AE143" s="53" t="str">
        <f t="shared" si="54"/>
        <v/>
      </c>
      <c r="AF143" s="53" t="str">
        <f t="shared" si="54"/>
        <v/>
      </c>
      <c r="AG143" s="53" t="str">
        <f t="shared" si="54"/>
        <v/>
      </c>
      <c r="AI143" s="92">
        <f t="shared" si="20"/>
        <v>0</v>
      </c>
      <c r="AJ143" s="62">
        <f t="shared" si="20"/>
        <v>0</v>
      </c>
      <c r="AK143" s="62">
        <f t="shared" si="20"/>
        <v>0</v>
      </c>
      <c r="AL143" s="62">
        <f t="shared" si="20"/>
        <v>0</v>
      </c>
      <c r="AM143" s="62">
        <f t="shared" si="20"/>
        <v>0</v>
      </c>
      <c r="AN143" s="62">
        <f t="shared" si="20"/>
        <v>0</v>
      </c>
      <c r="AO143" s="62">
        <f t="shared" si="20"/>
        <v>0</v>
      </c>
      <c r="AP143" s="62">
        <f t="shared" si="20"/>
        <v>0</v>
      </c>
      <c r="AQ143" s="62">
        <f t="shared" si="20"/>
        <v>0</v>
      </c>
      <c r="AR143" s="62">
        <f t="shared" si="20"/>
        <v>0</v>
      </c>
      <c r="AS143" s="62">
        <f t="shared" si="20"/>
        <v>0</v>
      </c>
      <c r="AT143" s="62">
        <f t="shared" si="20"/>
        <v>0</v>
      </c>
      <c r="AU143" s="62">
        <f t="shared" si="20"/>
        <v>0</v>
      </c>
      <c r="AV143" s="93">
        <f t="shared" si="20"/>
        <v>0</v>
      </c>
      <c r="AX143" s="59">
        <f t="shared" si="38"/>
        <v>0</v>
      </c>
      <c r="AY143" s="59">
        <f t="shared" si="39"/>
        <v>0</v>
      </c>
      <c r="AZ143" s="59">
        <f t="shared" si="40"/>
        <v>0</v>
      </c>
      <c r="BA143" s="59">
        <f t="shared" si="41"/>
        <v>0</v>
      </c>
      <c r="BB143" s="59">
        <f t="shared" si="42"/>
        <v>0</v>
      </c>
      <c r="BC143" s="59">
        <f t="shared" si="43"/>
        <v>0</v>
      </c>
      <c r="BD143" s="59">
        <f t="shared" si="44"/>
        <v>0</v>
      </c>
      <c r="BE143" s="59">
        <f t="shared" si="45"/>
        <v>0</v>
      </c>
      <c r="BF143" s="59">
        <f t="shared" si="46"/>
        <v>0</v>
      </c>
      <c r="BG143" s="59">
        <f t="shared" si="47"/>
        <v>0</v>
      </c>
      <c r="BH143" s="59">
        <f t="shared" si="48"/>
        <v>0</v>
      </c>
      <c r="BI143" s="59">
        <f t="shared" si="49"/>
        <v>0</v>
      </c>
      <c r="BJ143" s="59">
        <f t="shared" si="50"/>
        <v>0</v>
      </c>
      <c r="BK143" s="59">
        <f t="shared" si="51"/>
        <v>0</v>
      </c>
      <c r="BL143" s="53">
        <f t="shared" si="52"/>
        <v>0</v>
      </c>
    </row>
    <row r="144" spans="1:64" hidden="1">
      <c r="A144" s="53">
        <v>22</v>
      </c>
      <c r="B144" s="64" t="str">
        <f t="shared" si="53"/>
        <v/>
      </c>
      <c r="C144" s="64" t="str">
        <f t="shared" si="53"/>
        <v/>
      </c>
      <c r="D144" s="64" t="str">
        <f t="shared" si="53"/>
        <v/>
      </c>
      <c r="E144" s="64" t="str">
        <f t="shared" si="53"/>
        <v/>
      </c>
      <c r="F144" s="64" t="str">
        <f t="shared" si="53"/>
        <v/>
      </c>
      <c r="G144" s="64" t="str">
        <f t="shared" si="53"/>
        <v/>
      </c>
      <c r="H144" s="64" t="str">
        <f t="shared" si="53"/>
        <v/>
      </c>
      <c r="I144" s="64" t="str">
        <f t="shared" si="53"/>
        <v/>
      </c>
      <c r="J144" s="64" t="str">
        <f t="shared" si="53"/>
        <v/>
      </c>
      <c r="K144" s="64" t="str">
        <f t="shared" si="53"/>
        <v/>
      </c>
      <c r="L144" s="64" t="str">
        <f t="shared" si="53"/>
        <v/>
      </c>
      <c r="M144" s="64" t="str">
        <f t="shared" si="53"/>
        <v/>
      </c>
      <c r="N144" s="64" t="str">
        <f t="shared" si="53"/>
        <v/>
      </c>
      <c r="O144" s="64" t="str">
        <f t="shared" si="53"/>
        <v/>
      </c>
      <c r="P144" s="64" t="str">
        <f t="shared" si="53"/>
        <v/>
      </c>
      <c r="R144" s="53">
        <v>22</v>
      </c>
      <c r="S144" s="53" t="str">
        <f t="shared" si="54"/>
        <v/>
      </c>
      <c r="T144" s="53" t="str">
        <f t="shared" si="54"/>
        <v/>
      </c>
      <c r="U144" s="53" t="str">
        <f t="shared" si="54"/>
        <v/>
      </c>
      <c r="V144" s="53" t="str">
        <f t="shared" si="54"/>
        <v/>
      </c>
      <c r="W144" s="53" t="str">
        <f t="shared" si="54"/>
        <v/>
      </c>
      <c r="X144" s="53" t="str">
        <f t="shared" si="54"/>
        <v/>
      </c>
      <c r="Y144" s="53" t="str">
        <f t="shared" si="54"/>
        <v/>
      </c>
      <c r="Z144" s="53" t="str">
        <f t="shared" si="54"/>
        <v/>
      </c>
      <c r="AA144" s="53" t="str">
        <f t="shared" si="54"/>
        <v/>
      </c>
      <c r="AB144" s="53" t="str">
        <f t="shared" si="54"/>
        <v/>
      </c>
      <c r="AC144" s="53" t="str">
        <f t="shared" si="54"/>
        <v/>
      </c>
      <c r="AD144" s="53" t="str">
        <f t="shared" si="54"/>
        <v/>
      </c>
      <c r="AE144" s="53" t="str">
        <f t="shared" si="54"/>
        <v/>
      </c>
      <c r="AF144" s="53" t="str">
        <f t="shared" si="54"/>
        <v/>
      </c>
      <c r="AG144" s="53" t="str">
        <f t="shared" si="54"/>
        <v/>
      </c>
      <c r="AI144" s="92">
        <f t="shared" si="20"/>
        <v>0</v>
      </c>
      <c r="AJ144" s="62">
        <f t="shared" si="20"/>
        <v>0</v>
      </c>
      <c r="AK144" s="62">
        <f t="shared" si="20"/>
        <v>0</v>
      </c>
      <c r="AL144" s="62">
        <f t="shared" si="20"/>
        <v>0</v>
      </c>
      <c r="AM144" s="62">
        <f t="shared" si="20"/>
        <v>0</v>
      </c>
      <c r="AN144" s="62">
        <f t="shared" si="20"/>
        <v>0</v>
      </c>
      <c r="AO144" s="62">
        <f t="shared" si="20"/>
        <v>0</v>
      </c>
      <c r="AP144" s="62">
        <f t="shared" si="20"/>
        <v>0</v>
      </c>
      <c r="AQ144" s="62">
        <f t="shared" si="20"/>
        <v>0</v>
      </c>
      <c r="AR144" s="62">
        <f t="shared" si="20"/>
        <v>0</v>
      </c>
      <c r="AS144" s="62">
        <f t="shared" si="20"/>
        <v>0</v>
      </c>
      <c r="AT144" s="62">
        <f t="shared" si="20"/>
        <v>0</v>
      </c>
      <c r="AU144" s="62">
        <f t="shared" si="20"/>
        <v>0</v>
      </c>
      <c r="AV144" s="93">
        <f t="shared" si="20"/>
        <v>0</v>
      </c>
      <c r="AX144" s="59">
        <f t="shared" si="38"/>
        <v>0</v>
      </c>
      <c r="AY144" s="59">
        <f t="shared" si="39"/>
        <v>0</v>
      </c>
      <c r="AZ144" s="59">
        <f t="shared" si="40"/>
        <v>0</v>
      </c>
      <c r="BA144" s="59">
        <f t="shared" si="41"/>
        <v>0</v>
      </c>
      <c r="BB144" s="59">
        <f t="shared" si="42"/>
        <v>0</v>
      </c>
      <c r="BC144" s="59">
        <f t="shared" si="43"/>
        <v>0</v>
      </c>
      <c r="BD144" s="59">
        <f t="shared" si="44"/>
        <v>0</v>
      </c>
      <c r="BE144" s="59">
        <f t="shared" si="45"/>
        <v>0</v>
      </c>
      <c r="BF144" s="59">
        <f t="shared" si="46"/>
        <v>0</v>
      </c>
      <c r="BG144" s="59">
        <f t="shared" si="47"/>
        <v>0</v>
      </c>
      <c r="BH144" s="59">
        <f t="shared" si="48"/>
        <v>0</v>
      </c>
      <c r="BI144" s="59">
        <f t="shared" si="49"/>
        <v>0</v>
      </c>
      <c r="BJ144" s="59">
        <f t="shared" si="50"/>
        <v>0</v>
      </c>
      <c r="BK144" s="59">
        <f t="shared" si="51"/>
        <v>0</v>
      </c>
      <c r="BL144" s="53">
        <f t="shared" si="52"/>
        <v>0</v>
      </c>
    </row>
    <row r="145" spans="1:64" hidden="1">
      <c r="A145" s="53">
        <v>23</v>
      </c>
      <c r="B145" s="64" t="str">
        <f t="shared" si="53"/>
        <v/>
      </c>
      <c r="C145" s="64" t="str">
        <f t="shared" si="53"/>
        <v/>
      </c>
      <c r="D145" s="64" t="str">
        <f t="shared" si="53"/>
        <v/>
      </c>
      <c r="E145" s="64" t="str">
        <f t="shared" si="53"/>
        <v/>
      </c>
      <c r="F145" s="64" t="str">
        <f t="shared" si="53"/>
        <v/>
      </c>
      <c r="G145" s="64" t="str">
        <f t="shared" si="53"/>
        <v/>
      </c>
      <c r="H145" s="64" t="str">
        <f t="shared" si="53"/>
        <v/>
      </c>
      <c r="I145" s="64" t="str">
        <f t="shared" si="53"/>
        <v/>
      </c>
      <c r="J145" s="64" t="str">
        <f t="shared" si="53"/>
        <v/>
      </c>
      <c r="K145" s="64" t="str">
        <f t="shared" si="53"/>
        <v/>
      </c>
      <c r="L145" s="64" t="str">
        <f t="shared" si="53"/>
        <v/>
      </c>
      <c r="M145" s="64" t="str">
        <f t="shared" si="53"/>
        <v/>
      </c>
      <c r="N145" s="64" t="str">
        <f t="shared" si="53"/>
        <v/>
      </c>
      <c r="O145" s="64" t="str">
        <f t="shared" si="53"/>
        <v/>
      </c>
      <c r="P145" s="64" t="str">
        <f t="shared" si="53"/>
        <v/>
      </c>
      <c r="R145" s="53">
        <v>23</v>
      </c>
      <c r="S145" s="53" t="str">
        <f t="shared" si="54"/>
        <v/>
      </c>
      <c r="T145" s="53" t="str">
        <f t="shared" si="54"/>
        <v/>
      </c>
      <c r="U145" s="53" t="str">
        <f t="shared" si="54"/>
        <v/>
      </c>
      <c r="V145" s="53" t="str">
        <f t="shared" si="54"/>
        <v/>
      </c>
      <c r="W145" s="53" t="str">
        <f t="shared" si="54"/>
        <v/>
      </c>
      <c r="X145" s="53" t="str">
        <f t="shared" si="54"/>
        <v/>
      </c>
      <c r="Y145" s="53" t="str">
        <f t="shared" si="54"/>
        <v/>
      </c>
      <c r="Z145" s="53" t="str">
        <f t="shared" si="54"/>
        <v/>
      </c>
      <c r="AA145" s="53" t="str">
        <f t="shared" si="54"/>
        <v/>
      </c>
      <c r="AB145" s="53" t="str">
        <f t="shared" si="54"/>
        <v/>
      </c>
      <c r="AC145" s="53" t="str">
        <f t="shared" si="54"/>
        <v/>
      </c>
      <c r="AD145" s="53" t="str">
        <f t="shared" si="54"/>
        <v/>
      </c>
      <c r="AE145" s="53" t="str">
        <f t="shared" si="54"/>
        <v/>
      </c>
      <c r="AF145" s="53" t="str">
        <f t="shared" si="54"/>
        <v/>
      </c>
      <c r="AG145" s="53" t="str">
        <f t="shared" si="54"/>
        <v/>
      </c>
      <c r="AI145" s="92">
        <f t="shared" si="20"/>
        <v>0</v>
      </c>
      <c r="AJ145" s="62">
        <f t="shared" si="20"/>
        <v>0</v>
      </c>
      <c r="AK145" s="62">
        <f t="shared" si="20"/>
        <v>0</v>
      </c>
      <c r="AL145" s="62">
        <f t="shared" si="20"/>
        <v>0</v>
      </c>
      <c r="AM145" s="62">
        <f t="shared" si="20"/>
        <v>0</v>
      </c>
      <c r="AN145" s="62">
        <f t="shared" si="20"/>
        <v>0</v>
      </c>
      <c r="AO145" s="62">
        <f t="shared" si="20"/>
        <v>0</v>
      </c>
      <c r="AP145" s="62">
        <f t="shared" si="20"/>
        <v>0</v>
      </c>
      <c r="AQ145" s="62">
        <f t="shared" si="20"/>
        <v>0</v>
      </c>
      <c r="AR145" s="62">
        <f t="shared" si="20"/>
        <v>0</v>
      </c>
      <c r="AS145" s="62">
        <f t="shared" si="20"/>
        <v>0</v>
      </c>
      <c r="AT145" s="62">
        <f t="shared" si="20"/>
        <v>0</v>
      </c>
      <c r="AU145" s="62">
        <f t="shared" si="20"/>
        <v>0</v>
      </c>
      <c r="AV145" s="93">
        <f t="shared" si="20"/>
        <v>0</v>
      </c>
      <c r="AX145" s="59">
        <f t="shared" si="38"/>
        <v>0</v>
      </c>
      <c r="AY145" s="59">
        <f t="shared" si="39"/>
        <v>0</v>
      </c>
      <c r="AZ145" s="59">
        <f t="shared" si="40"/>
        <v>0</v>
      </c>
      <c r="BA145" s="59">
        <f t="shared" si="41"/>
        <v>0</v>
      </c>
      <c r="BB145" s="59">
        <f t="shared" si="42"/>
        <v>0</v>
      </c>
      <c r="BC145" s="59">
        <f t="shared" si="43"/>
        <v>0</v>
      </c>
      <c r="BD145" s="59">
        <f t="shared" si="44"/>
        <v>0</v>
      </c>
      <c r="BE145" s="59">
        <f t="shared" si="45"/>
        <v>0</v>
      </c>
      <c r="BF145" s="59">
        <f t="shared" si="46"/>
        <v>0</v>
      </c>
      <c r="BG145" s="59">
        <f t="shared" si="47"/>
        <v>0</v>
      </c>
      <c r="BH145" s="59">
        <f t="shared" si="48"/>
        <v>0</v>
      </c>
      <c r="BI145" s="59">
        <f t="shared" si="49"/>
        <v>0</v>
      </c>
      <c r="BJ145" s="59">
        <f t="shared" si="50"/>
        <v>0</v>
      </c>
      <c r="BK145" s="59">
        <f t="shared" si="51"/>
        <v>0</v>
      </c>
      <c r="BL145" s="53">
        <f t="shared" si="52"/>
        <v>0</v>
      </c>
    </row>
    <row r="146" spans="1:64" hidden="1">
      <c r="A146" s="53">
        <v>24</v>
      </c>
      <c r="B146" s="64" t="str">
        <f t="shared" si="53"/>
        <v/>
      </c>
      <c r="C146" s="64" t="str">
        <f t="shared" si="53"/>
        <v/>
      </c>
      <c r="D146" s="64" t="str">
        <f t="shared" si="53"/>
        <v/>
      </c>
      <c r="E146" s="64" t="str">
        <f t="shared" si="53"/>
        <v/>
      </c>
      <c r="F146" s="64" t="str">
        <f t="shared" si="53"/>
        <v/>
      </c>
      <c r="G146" s="64" t="str">
        <f t="shared" si="53"/>
        <v/>
      </c>
      <c r="H146" s="64" t="str">
        <f t="shared" si="53"/>
        <v/>
      </c>
      <c r="I146" s="64" t="str">
        <f t="shared" si="53"/>
        <v/>
      </c>
      <c r="J146" s="64" t="str">
        <f t="shared" si="53"/>
        <v/>
      </c>
      <c r="K146" s="64" t="str">
        <f t="shared" si="53"/>
        <v/>
      </c>
      <c r="L146" s="64" t="str">
        <f t="shared" si="53"/>
        <v/>
      </c>
      <c r="M146" s="64" t="str">
        <f t="shared" si="53"/>
        <v/>
      </c>
      <c r="N146" s="64" t="str">
        <f t="shared" si="53"/>
        <v/>
      </c>
      <c r="O146" s="64" t="str">
        <f t="shared" si="53"/>
        <v/>
      </c>
      <c r="P146" s="64" t="str">
        <f t="shared" si="53"/>
        <v/>
      </c>
      <c r="R146" s="53">
        <v>24</v>
      </c>
      <c r="S146" s="53" t="str">
        <f t="shared" si="54"/>
        <v/>
      </c>
      <c r="T146" s="53" t="str">
        <f t="shared" si="54"/>
        <v/>
      </c>
      <c r="U146" s="53" t="str">
        <f t="shared" si="54"/>
        <v/>
      </c>
      <c r="V146" s="53" t="str">
        <f t="shared" si="54"/>
        <v/>
      </c>
      <c r="W146" s="53" t="str">
        <f t="shared" si="54"/>
        <v/>
      </c>
      <c r="X146" s="53" t="str">
        <f t="shared" si="54"/>
        <v/>
      </c>
      <c r="Y146" s="53" t="str">
        <f t="shared" si="54"/>
        <v/>
      </c>
      <c r="Z146" s="53" t="str">
        <f t="shared" si="54"/>
        <v/>
      </c>
      <c r="AA146" s="53" t="str">
        <f t="shared" si="54"/>
        <v/>
      </c>
      <c r="AB146" s="53" t="str">
        <f t="shared" si="54"/>
        <v/>
      </c>
      <c r="AC146" s="53" t="str">
        <f t="shared" si="54"/>
        <v/>
      </c>
      <c r="AD146" s="53" t="str">
        <f t="shared" si="54"/>
        <v/>
      </c>
      <c r="AE146" s="53" t="str">
        <f t="shared" si="54"/>
        <v/>
      </c>
      <c r="AF146" s="53" t="str">
        <f t="shared" si="54"/>
        <v/>
      </c>
      <c r="AG146" s="53" t="str">
        <f t="shared" si="54"/>
        <v/>
      </c>
      <c r="AI146" s="92">
        <f t="shared" si="20"/>
        <v>0</v>
      </c>
      <c r="AJ146" s="62">
        <f t="shared" si="20"/>
        <v>0</v>
      </c>
      <c r="AK146" s="62">
        <f t="shared" si="20"/>
        <v>0</v>
      </c>
      <c r="AL146" s="62">
        <f t="shared" si="20"/>
        <v>0</v>
      </c>
      <c r="AM146" s="62">
        <f t="shared" si="20"/>
        <v>0</v>
      </c>
      <c r="AN146" s="62">
        <f t="shared" si="20"/>
        <v>0</v>
      </c>
      <c r="AO146" s="62">
        <f t="shared" si="20"/>
        <v>0</v>
      </c>
      <c r="AP146" s="62">
        <f t="shared" si="20"/>
        <v>0</v>
      </c>
      <c r="AQ146" s="62">
        <f t="shared" si="20"/>
        <v>0</v>
      </c>
      <c r="AR146" s="62">
        <f t="shared" si="20"/>
        <v>0</v>
      </c>
      <c r="AS146" s="62">
        <f t="shared" si="20"/>
        <v>0</v>
      </c>
      <c r="AT146" s="62">
        <f t="shared" si="20"/>
        <v>0</v>
      </c>
      <c r="AU146" s="62">
        <f t="shared" si="20"/>
        <v>0</v>
      </c>
      <c r="AV146" s="93">
        <f t="shared" si="20"/>
        <v>0</v>
      </c>
      <c r="AX146" s="59">
        <f t="shared" si="38"/>
        <v>0</v>
      </c>
      <c r="AY146" s="59">
        <f t="shared" si="39"/>
        <v>0</v>
      </c>
      <c r="AZ146" s="59">
        <f t="shared" si="40"/>
        <v>0</v>
      </c>
      <c r="BA146" s="59">
        <f t="shared" si="41"/>
        <v>0</v>
      </c>
      <c r="BB146" s="59">
        <f t="shared" si="42"/>
        <v>0</v>
      </c>
      <c r="BC146" s="59">
        <f t="shared" si="43"/>
        <v>0</v>
      </c>
      <c r="BD146" s="59">
        <f t="shared" si="44"/>
        <v>0</v>
      </c>
      <c r="BE146" s="59">
        <f t="shared" si="45"/>
        <v>0</v>
      </c>
      <c r="BF146" s="59">
        <f t="shared" si="46"/>
        <v>0</v>
      </c>
      <c r="BG146" s="59">
        <f t="shared" si="47"/>
        <v>0</v>
      </c>
      <c r="BH146" s="59">
        <f t="shared" si="48"/>
        <v>0</v>
      </c>
      <c r="BI146" s="59">
        <f t="shared" si="49"/>
        <v>0</v>
      </c>
      <c r="BJ146" s="59">
        <f t="shared" si="50"/>
        <v>0</v>
      </c>
      <c r="BK146" s="59">
        <f t="shared" si="51"/>
        <v>0</v>
      </c>
      <c r="BL146" s="53">
        <f t="shared" si="52"/>
        <v>0</v>
      </c>
    </row>
    <row r="147" spans="1:64" hidden="1">
      <c r="A147" s="53">
        <v>25</v>
      </c>
      <c r="B147" s="64" t="str">
        <f t="shared" si="53"/>
        <v/>
      </c>
      <c r="C147" s="64" t="str">
        <f t="shared" si="53"/>
        <v/>
      </c>
      <c r="D147" s="64" t="str">
        <f t="shared" si="53"/>
        <v/>
      </c>
      <c r="E147" s="64" t="str">
        <f t="shared" si="53"/>
        <v/>
      </c>
      <c r="F147" s="64" t="str">
        <f t="shared" si="53"/>
        <v/>
      </c>
      <c r="G147" s="64" t="str">
        <f t="shared" si="53"/>
        <v/>
      </c>
      <c r="H147" s="64" t="str">
        <f t="shared" si="53"/>
        <v/>
      </c>
      <c r="I147" s="64" t="str">
        <f t="shared" si="53"/>
        <v/>
      </c>
      <c r="J147" s="64" t="str">
        <f t="shared" si="53"/>
        <v/>
      </c>
      <c r="K147" s="64" t="str">
        <f t="shared" si="53"/>
        <v/>
      </c>
      <c r="L147" s="64" t="str">
        <f t="shared" si="53"/>
        <v/>
      </c>
      <c r="M147" s="64" t="str">
        <f t="shared" si="53"/>
        <v/>
      </c>
      <c r="N147" s="64" t="str">
        <f t="shared" si="53"/>
        <v/>
      </c>
      <c r="O147" s="64" t="str">
        <f t="shared" si="53"/>
        <v/>
      </c>
      <c r="P147" s="64" t="str">
        <f t="shared" si="53"/>
        <v/>
      </c>
      <c r="R147" s="53">
        <v>25</v>
      </c>
      <c r="S147" s="53" t="str">
        <f t="shared" si="54"/>
        <v/>
      </c>
      <c r="T147" s="53" t="str">
        <f t="shared" si="54"/>
        <v/>
      </c>
      <c r="U147" s="53" t="str">
        <f t="shared" si="54"/>
        <v/>
      </c>
      <c r="V147" s="53" t="str">
        <f t="shared" si="54"/>
        <v/>
      </c>
      <c r="W147" s="53" t="str">
        <f t="shared" si="54"/>
        <v/>
      </c>
      <c r="X147" s="53" t="str">
        <f t="shared" si="54"/>
        <v/>
      </c>
      <c r="Y147" s="53" t="str">
        <f t="shared" si="54"/>
        <v/>
      </c>
      <c r="Z147" s="53" t="str">
        <f t="shared" si="54"/>
        <v/>
      </c>
      <c r="AA147" s="53" t="str">
        <f t="shared" si="54"/>
        <v/>
      </c>
      <c r="AB147" s="53" t="str">
        <f t="shared" si="54"/>
        <v/>
      </c>
      <c r="AC147" s="53" t="str">
        <f t="shared" si="54"/>
        <v/>
      </c>
      <c r="AD147" s="53" t="str">
        <f t="shared" si="54"/>
        <v/>
      </c>
      <c r="AE147" s="53" t="str">
        <f t="shared" si="54"/>
        <v/>
      </c>
      <c r="AF147" s="53" t="str">
        <f t="shared" si="54"/>
        <v/>
      </c>
      <c r="AG147" s="53" t="str">
        <f t="shared" si="54"/>
        <v/>
      </c>
      <c r="AI147" s="92">
        <f t="shared" si="20"/>
        <v>0</v>
      </c>
      <c r="AJ147" s="62">
        <f t="shared" si="20"/>
        <v>0</v>
      </c>
      <c r="AK147" s="62">
        <f t="shared" si="20"/>
        <v>0</v>
      </c>
      <c r="AL147" s="62">
        <f t="shared" si="20"/>
        <v>0</v>
      </c>
      <c r="AM147" s="62">
        <f t="shared" si="20"/>
        <v>0</v>
      </c>
      <c r="AN147" s="62">
        <f t="shared" si="20"/>
        <v>0</v>
      </c>
      <c r="AO147" s="62">
        <f t="shared" si="20"/>
        <v>0</v>
      </c>
      <c r="AP147" s="62">
        <f t="shared" si="20"/>
        <v>0</v>
      </c>
      <c r="AQ147" s="62">
        <f t="shared" si="20"/>
        <v>0</v>
      </c>
      <c r="AR147" s="62">
        <f t="shared" si="20"/>
        <v>0</v>
      </c>
      <c r="AS147" s="62">
        <f t="shared" si="20"/>
        <v>0</v>
      </c>
      <c r="AT147" s="62">
        <f t="shared" si="20"/>
        <v>0</v>
      </c>
      <c r="AU147" s="62">
        <f t="shared" si="20"/>
        <v>0</v>
      </c>
      <c r="AV147" s="93">
        <f t="shared" si="20"/>
        <v>0</v>
      </c>
      <c r="AX147" s="59">
        <f t="shared" si="38"/>
        <v>0</v>
      </c>
      <c r="AY147" s="59">
        <f t="shared" si="39"/>
        <v>0</v>
      </c>
      <c r="AZ147" s="59">
        <f t="shared" si="40"/>
        <v>0</v>
      </c>
      <c r="BA147" s="59">
        <f t="shared" si="41"/>
        <v>0</v>
      </c>
      <c r="BB147" s="59">
        <f t="shared" si="42"/>
        <v>0</v>
      </c>
      <c r="BC147" s="59">
        <f t="shared" si="43"/>
        <v>0</v>
      </c>
      <c r="BD147" s="59">
        <f t="shared" si="44"/>
        <v>0</v>
      </c>
      <c r="BE147" s="59">
        <f t="shared" si="45"/>
        <v>0</v>
      </c>
      <c r="BF147" s="59">
        <f t="shared" si="46"/>
        <v>0</v>
      </c>
      <c r="BG147" s="59">
        <f t="shared" si="47"/>
        <v>0</v>
      </c>
      <c r="BH147" s="59">
        <f t="shared" si="48"/>
        <v>0</v>
      </c>
      <c r="BI147" s="59">
        <f t="shared" si="49"/>
        <v>0</v>
      </c>
      <c r="BJ147" s="59">
        <f t="shared" si="50"/>
        <v>0</v>
      </c>
      <c r="BK147" s="59">
        <f t="shared" si="51"/>
        <v>0</v>
      </c>
      <c r="BL147" s="53">
        <f t="shared" si="52"/>
        <v>0</v>
      </c>
    </row>
    <row r="148" spans="1:64" hidden="1">
      <c r="A148" s="53">
        <v>26</v>
      </c>
      <c r="B148" s="64" t="str">
        <f t="shared" si="53"/>
        <v/>
      </c>
      <c r="C148" s="64" t="str">
        <f t="shared" si="53"/>
        <v/>
      </c>
      <c r="D148" s="64" t="str">
        <f t="shared" si="53"/>
        <v/>
      </c>
      <c r="E148" s="64" t="str">
        <f t="shared" si="53"/>
        <v/>
      </c>
      <c r="F148" s="64" t="str">
        <f t="shared" si="53"/>
        <v/>
      </c>
      <c r="G148" s="64" t="str">
        <f t="shared" si="53"/>
        <v/>
      </c>
      <c r="H148" s="64" t="str">
        <f t="shared" si="53"/>
        <v/>
      </c>
      <c r="I148" s="64" t="str">
        <f t="shared" si="53"/>
        <v/>
      </c>
      <c r="J148" s="64" t="str">
        <f t="shared" si="53"/>
        <v/>
      </c>
      <c r="K148" s="64" t="str">
        <f t="shared" si="53"/>
        <v/>
      </c>
      <c r="L148" s="64" t="str">
        <f t="shared" si="53"/>
        <v/>
      </c>
      <c r="M148" s="64" t="str">
        <f t="shared" si="53"/>
        <v/>
      </c>
      <c r="N148" s="64" t="str">
        <f t="shared" si="53"/>
        <v/>
      </c>
      <c r="O148" s="64" t="str">
        <f t="shared" si="53"/>
        <v/>
      </c>
      <c r="P148" s="64" t="str">
        <f t="shared" si="53"/>
        <v/>
      </c>
      <c r="R148" s="53">
        <v>26</v>
      </c>
      <c r="S148" s="53" t="str">
        <f t="shared" si="54"/>
        <v/>
      </c>
      <c r="T148" s="53" t="str">
        <f t="shared" si="54"/>
        <v/>
      </c>
      <c r="U148" s="53" t="str">
        <f t="shared" si="54"/>
        <v/>
      </c>
      <c r="V148" s="53" t="str">
        <f t="shared" si="54"/>
        <v/>
      </c>
      <c r="W148" s="53" t="str">
        <f t="shared" si="54"/>
        <v/>
      </c>
      <c r="X148" s="53" t="str">
        <f t="shared" si="54"/>
        <v/>
      </c>
      <c r="Y148" s="53" t="str">
        <f t="shared" si="54"/>
        <v/>
      </c>
      <c r="Z148" s="53" t="str">
        <f t="shared" si="54"/>
        <v/>
      </c>
      <c r="AA148" s="53" t="str">
        <f t="shared" si="54"/>
        <v/>
      </c>
      <c r="AB148" s="53" t="str">
        <f t="shared" si="54"/>
        <v/>
      </c>
      <c r="AC148" s="53" t="str">
        <f t="shared" si="54"/>
        <v/>
      </c>
      <c r="AD148" s="53" t="str">
        <f t="shared" si="54"/>
        <v/>
      </c>
      <c r="AE148" s="53" t="str">
        <f t="shared" si="54"/>
        <v/>
      </c>
      <c r="AF148" s="53" t="str">
        <f t="shared" si="54"/>
        <v/>
      </c>
      <c r="AG148" s="53" t="str">
        <f t="shared" si="54"/>
        <v/>
      </c>
      <c r="AI148" s="92">
        <f t="shared" si="20"/>
        <v>0</v>
      </c>
      <c r="AJ148" s="62">
        <f t="shared" si="20"/>
        <v>0</v>
      </c>
      <c r="AK148" s="62">
        <f t="shared" si="20"/>
        <v>0</v>
      </c>
      <c r="AL148" s="62">
        <f t="shared" si="20"/>
        <v>0</v>
      </c>
      <c r="AM148" s="62">
        <f t="shared" si="20"/>
        <v>0</v>
      </c>
      <c r="AN148" s="62">
        <f t="shared" si="20"/>
        <v>0</v>
      </c>
      <c r="AO148" s="62">
        <f t="shared" si="20"/>
        <v>0</v>
      </c>
      <c r="AP148" s="62">
        <f t="shared" si="20"/>
        <v>0</v>
      </c>
      <c r="AQ148" s="62">
        <f t="shared" si="20"/>
        <v>0</v>
      </c>
      <c r="AR148" s="62">
        <f t="shared" si="20"/>
        <v>0</v>
      </c>
      <c r="AS148" s="62">
        <f t="shared" si="20"/>
        <v>0</v>
      </c>
      <c r="AT148" s="62">
        <f t="shared" si="20"/>
        <v>0</v>
      </c>
      <c r="AU148" s="62">
        <f t="shared" si="20"/>
        <v>0</v>
      </c>
      <c r="AV148" s="93">
        <f t="shared" si="20"/>
        <v>0</v>
      </c>
      <c r="AX148" s="59">
        <f t="shared" si="38"/>
        <v>0</v>
      </c>
      <c r="AY148" s="59">
        <f t="shared" si="39"/>
        <v>0</v>
      </c>
      <c r="AZ148" s="59">
        <f t="shared" si="40"/>
        <v>0</v>
      </c>
      <c r="BA148" s="59">
        <f t="shared" si="41"/>
        <v>0</v>
      </c>
      <c r="BB148" s="59">
        <f t="shared" si="42"/>
        <v>0</v>
      </c>
      <c r="BC148" s="59">
        <f t="shared" si="43"/>
        <v>0</v>
      </c>
      <c r="BD148" s="59">
        <f t="shared" si="44"/>
        <v>0</v>
      </c>
      <c r="BE148" s="59">
        <f t="shared" si="45"/>
        <v>0</v>
      </c>
      <c r="BF148" s="59">
        <f t="shared" si="46"/>
        <v>0</v>
      </c>
      <c r="BG148" s="59">
        <f t="shared" si="47"/>
        <v>0</v>
      </c>
      <c r="BH148" s="59">
        <f t="shared" si="48"/>
        <v>0</v>
      </c>
      <c r="BI148" s="59">
        <f t="shared" si="49"/>
        <v>0</v>
      </c>
      <c r="BJ148" s="59">
        <f t="shared" si="50"/>
        <v>0</v>
      </c>
      <c r="BK148" s="59">
        <f t="shared" si="51"/>
        <v>0</v>
      </c>
      <c r="BL148" s="53">
        <f t="shared" si="52"/>
        <v>0</v>
      </c>
    </row>
    <row r="149" spans="1:64" hidden="1">
      <c r="A149" s="53">
        <v>27</v>
      </c>
      <c r="B149" s="64" t="str">
        <f t="shared" si="53"/>
        <v/>
      </c>
      <c r="C149" s="64" t="str">
        <f t="shared" si="53"/>
        <v/>
      </c>
      <c r="D149" s="64" t="str">
        <f t="shared" si="53"/>
        <v/>
      </c>
      <c r="E149" s="64" t="str">
        <f t="shared" si="53"/>
        <v/>
      </c>
      <c r="F149" s="64" t="str">
        <f t="shared" si="53"/>
        <v/>
      </c>
      <c r="G149" s="64" t="str">
        <f t="shared" si="53"/>
        <v/>
      </c>
      <c r="H149" s="64" t="str">
        <f t="shared" si="53"/>
        <v/>
      </c>
      <c r="I149" s="64" t="str">
        <f t="shared" si="53"/>
        <v/>
      </c>
      <c r="J149" s="64" t="str">
        <f t="shared" si="53"/>
        <v/>
      </c>
      <c r="K149" s="64" t="str">
        <f t="shared" si="53"/>
        <v/>
      </c>
      <c r="L149" s="64" t="str">
        <f t="shared" si="53"/>
        <v/>
      </c>
      <c r="M149" s="64" t="str">
        <f t="shared" si="53"/>
        <v/>
      </c>
      <c r="N149" s="64" t="str">
        <f t="shared" si="53"/>
        <v/>
      </c>
      <c r="O149" s="64" t="str">
        <f t="shared" si="53"/>
        <v/>
      </c>
      <c r="P149" s="64" t="str">
        <f t="shared" si="53"/>
        <v/>
      </c>
      <c r="R149" s="53">
        <v>27</v>
      </c>
      <c r="S149" s="53" t="str">
        <f t="shared" si="54"/>
        <v/>
      </c>
      <c r="T149" s="53" t="str">
        <f t="shared" si="54"/>
        <v/>
      </c>
      <c r="U149" s="53" t="str">
        <f t="shared" si="54"/>
        <v/>
      </c>
      <c r="V149" s="53" t="str">
        <f t="shared" si="54"/>
        <v/>
      </c>
      <c r="W149" s="53" t="str">
        <f t="shared" si="54"/>
        <v/>
      </c>
      <c r="X149" s="53" t="str">
        <f t="shared" si="54"/>
        <v/>
      </c>
      <c r="Y149" s="53" t="str">
        <f t="shared" si="54"/>
        <v/>
      </c>
      <c r="Z149" s="53" t="str">
        <f t="shared" si="54"/>
        <v/>
      </c>
      <c r="AA149" s="53" t="str">
        <f t="shared" si="54"/>
        <v/>
      </c>
      <c r="AB149" s="53" t="str">
        <f t="shared" si="54"/>
        <v/>
      </c>
      <c r="AC149" s="53" t="str">
        <f t="shared" si="54"/>
        <v/>
      </c>
      <c r="AD149" s="53" t="str">
        <f t="shared" si="54"/>
        <v/>
      </c>
      <c r="AE149" s="53" t="str">
        <f t="shared" si="54"/>
        <v/>
      </c>
      <c r="AF149" s="53" t="str">
        <f t="shared" si="54"/>
        <v/>
      </c>
      <c r="AG149" s="53" t="str">
        <f t="shared" si="54"/>
        <v/>
      </c>
      <c r="AI149" s="92">
        <f t="shared" si="20"/>
        <v>0</v>
      </c>
      <c r="AJ149" s="62">
        <f t="shared" si="20"/>
        <v>0</v>
      </c>
      <c r="AK149" s="62">
        <f t="shared" si="20"/>
        <v>0</v>
      </c>
      <c r="AL149" s="62">
        <f t="shared" si="20"/>
        <v>0</v>
      </c>
      <c r="AM149" s="62">
        <f t="shared" si="20"/>
        <v>0</v>
      </c>
      <c r="AN149" s="62">
        <f t="shared" si="20"/>
        <v>0</v>
      </c>
      <c r="AO149" s="62">
        <f t="shared" si="20"/>
        <v>0</v>
      </c>
      <c r="AP149" s="62">
        <f t="shared" si="20"/>
        <v>0</v>
      </c>
      <c r="AQ149" s="62">
        <f t="shared" si="20"/>
        <v>0</v>
      </c>
      <c r="AR149" s="62">
        <f t="shared" si="20"/>
        <v>0</v>
      </c>
      <c r="AS149" s="62">
        <f t="shared" si="20"/>
        <v>0</v>
      </c>
      <c r="AT149" s="62">
        <f t="shared" si="20"/>
        <v>0</v>
      </c>
      <c r="AU149" s="62">
        <f t="shared" si="20"/>
        <v>0</v>
      </c>
      <c r="AV149" s="93">
        <f t="shared" si="20"/>
        <v>0</v>
      </c>
      <c r="AX149" s="59">
        <f t="shared" si="38"/>
        <v>0</v>
      </c>
      <c r="AY149" s="59">
        <f t="shared" si="39"/>
        <v>0</v>
      </c>
      <c r="AZ149" s="59">
        <f t="shared" si="40"/>
        <v>0</v>
      </c>
      <c r="BA149" s="59">
        <f t="shared" si="41"/>
        <v>0</v>
      </c>
      <c r="BB149" s="59">
        <f t="shared" si="42"/>
        <v>0</v>
      </c>
      <c r="BC149" s="59">
        <f t="shared" si="43"/>
        <v>0</v>
      </c>
      <c r="BD149" s="59">
        <f t="shared" si="44"/>
        <v>0</v>
      </c>
      <c r="BE149" s="59">
        <f t="shared" si="45"/>
        <v>0</v>
      </c>
      <c r="BF149" s="59">
        <f t="shared" si="46"/>
        <v>0</v>
      </c>
      <c r="BG149" s="59">
        <f t="shared" si="47"/>
        <v>0</v>
      </c>
      <c r="BH149" s="59">
        <f t="shared" si="48"/>
        <v>0</v>
      </c>
      <c r="BI149" s="59">
        <f t="shared" si="49"/>
        <v>0</v>
      </c>
      <c r="BJ149" s="59">
        <f t="shared" si="50"/>
        <v>0</v>
      </c>
      <c r="BK149" s="59">
        <f t="shared" si="51"/>
        <v>0</v>
      </c>
      <c r="BL149" s="53">
        <f t="shared" si="52"/>
        <v>0</v>
      </c>
    </row>
    <row r="150" spans="1:64" hidden="1">
      <c r="A150" s="53">
        <v>28</v>
      </c>
      <c r="B150" s="64" t="str">
        <f t="shared" si="53"/>
        <v/>
      </c>
      <c r="C150" s="64" t="str">
        <f t="shared" si="53"/>
        <v/>
      </c>
      <c r="D150" s="64" t="str">
        <f t="shared" si="53"/>
        <v/>
      </c>
      <c r="E150" s="64" t="str">
        <f t="shared" si="53"/>
        <v/>
      </c>
      <c r="F150" s="64" t="str">
        <f t="shared" si="53"/>
        <v/>
      </c>
      <c r="G150" s="64" t="str">
        <f t="shared" si="53"/>
        <v/>
      </c>
      <c r="H150" s="64" t="str">
        <f t="shared" si="53"/>
        <v/>
      </c>
      <c r="I150" s="64" t="str">
        <f t="shared" si="53"/>
        <v/>
      </c>
      <c r="J150" s="64" t="str">
        <f t="shared" si="53"/>
        <v/>
      </c>
      <c r="K150" s="64" t="str">
        <f t="shared" si="53"/>
        <v/>
      </c>
      <c r="L150" s="64" t="str">
        <f t="shared" si="53"/>
        <v/>
      </c>
      <c r="M150" s="64" t="str">
        <f t="shared" si="53"/>
        <v/>
      </c>
      <c r="N150" s="64" t="str">
        <f t="shared" si="53"/>
        <v/>
      </c>
      <c r="O150" s="64" t="str">
        <f t="shared" si="53"/>
        <v/>
      </c>
      <c r="P150" s="64" t="str">
        <f t="shared" si="53"/>
        <v/>
      </c>
      <c r="R150" s="53">
        <v>28</v>
      </c>
      <c r="S150" s="53" t="str">
        <f t="shared" si="54"/>
        <v/>
      </c>
      <c r="T150" s="53" t="str">
        <f t="shared" si="54"/>
        <v/>
      </c>
      <c r="U150" s="53" t="str">
        <f t="shared" si="54"/>
        <v/>
      </c>
      <c r="V150" s="53" t="str">
        <f t="shared" si="54"/>
        <v/>
      </c>
      <c r="W150" s="53" t="str">
        <f t="shared" si="54"/>
        <v/>
      </c>
      <c r="X150" s="53" t="str">
        <f t="shared" si="54"/>
        <v/>
      </c>
      <c r="Y150" s="53" t="str">
        <f t="shared" si="54"/>
        <v/>
      </c>
      <c r="Z150" s="53" t="str">
        <f t="shared" si="54"/>
        <v/>
      </c>
      <c r="AA150" s="53" t="str">
        <f t="shared" si="54"/>
        <v/>
      </c>
      <c r="AB150" s="53" t="str">
        <f t="shared" si="54"/>
        <v/>
      </c>
      <c r="AC150" s="53" t="str">
        <f t="shared" si="54"/>
        <v/>
      </c>
      <c r="AD150" s="53" t="str">
        <f t="shared" si="54"/>
        <v/>
      </c>
      <c r="AE150" s="53" t="str">
        <f t="shared" si="54"/>
        <v/>
      </c>
      <c r="AF150" s="53" t="str">
        <f t="shared" si="54"/>
        <v/>
      </c>
      <c r="AG150" s="53" t="str">
        <f t="shared" si="54"/>
        <v/>
      </c>
      <c r="AI150" s="92">
        <f t="shared" si="20"/>
        <v>0</v>
      </c>
      <c r="AJ150" s="62">
        <f t="shared" si="20"/>
        <v>0</v>
      </c>
      <c r="AK150" s="62">
        <f t="shared" si="20"/>
        <v>0</v>
      </c>
      <c r="AL150" s="62">
        <f t="shared" si="20"/>
        <v>0</v>
      </c>
      <c r="AM150" s="62">
        <f t="shared" si="20"/>
        <v>0</v>
      </c>
      <c r="AN150" s="62">
        <f t="shared" si="20"/>
        <v>0</v>
      </c>
      <c r="AO150" s="62">
        <f t="shared" si="20"/>
        <v>0</v>
      </c>
      <c r="AP150" s="62">
        <f t="shared" si="20"/>
        <v>0</v>
      </c>
      <c r="AQ150" s="62">
        <f t="shared" si="20"/>
        <v>0</v>
      </c>
      <c r="AR150" s="62">
        <f t="shared" si="20"/>
        <v>0</v>
      </c>
      <c r="AS150" s="62">
        <f t="shared" si="20"/>
        <v>0</v>
      </c>
      <c r="AT150" s="62">
        <f t="shared" si="20"/>
        <v>0</v>
      </c>
      <c r="AU150" s="62">
        <f t="shared" si="20"/>
        <v>0</v>
      </c>
      <c r="AV150" s="93">
        <f t="shared" si="20"/>
        <v>0</v>
      </c>
      <c r="AX150" s="59">
        <f t="shared" si="38"/>
        <v>0</v>
      </c>
      <c r="AY150" s="59">
        <f t="shared" si="39"/>
        <v>0</v>
      </c>
      <c r="AZ150" s="59">
        <f t="shared" si="40"/>
        <v>0</v>
      </c>
      <c r="BA150" s="59">
        <f t="shared" si="41"/>
        <v>0</v>
      </c>
      <c r="BB150" s="59">
        <f t="shared" si="42"/>
        <v>0</v>
      </c>
      <c r="BC150" s="59">
        <f t="shared" si="43"/>
        <v>0</v>
      </c>
      <c r="BD150" s="59">
        <f t="shared" si="44"/>
        <v>0</v>
      </c>
      <c r="BE150" s="59">
        <f t="shared" si="45"/>
        <v>0</v>
      </c>
      <c r="BF150" s="59">
        <f t="shared" si="46"/>
        <v>0</v>
      </c>
      <c r="BG150" s="59">
        <f t="shared" si="47"/>
        <v>0</v>
      </c>
      <c r="BH150" s="59">
        <f t="shared" si="48"/>
        <v>0</v>
      </c>
      <c r="BI150" s="59">
        <f t="shared" si="49"/>
        <v>0</v>
      </c>
      <c r="BJ150" s="59">
        <f t="shared" si="50"/>
        <v>0</v>
      </c>
      <c r="BK150" s="59">
        <f t="shared" si="51"/>
        <v>0</v>
      </c>
      <c r="BL150" s="53">
        <f t="shared" si="52"/>
        <v>0</v>
      </c>
    </row>
    <row r="151" spans="1:64" hidden="1">
      <c r="A151" s="53">
        <v>29</v>
      </c>
      <c r="B151" s="64" t="str">
        <f t="shared" si="53"/>
        <v/>
      </c>
      <c r="C151" s="64" t="str">
        <f t="shared" si="53"/>
        <v/>
      </c>
      <c r="D151" s="64" t="str">
        <f t="shared" si="53"/>
        <v/>
      </c>
      <c r="E151" s="64" t="str">
        <f t="shared" si="53"/>
        <v/>
      </c>
      <c r="F151" s="64" t="str">
        <f t="shared" si="53"/>
        <v/>
      </c>
      <c r="G151" s="64" t="str">
        <f t="shared" si="53"/>
        <v/>
      </c>
      <c r="H151" s="64" t="str">
        <f t="shared" si="53"/>
        <v/>
      </c>
      <c r="I151" s="64" t="str">
        <f t="shared" si="53"/>
        <v/>
      </c>
      <c r="J151" s="64" t="str">
        <f t="shared" si="53"/>
        <v/>
      </c>
      <c r="K151" s="64" t="str">
        <f t="shared" si="53"/>
        <v/>
      </c>
      <c r="L151" s="64" t="str">
        <f t="shared" si="53"/>
        <v/>
      </c>
      <c r="M151" s="64" t="str">
        <f t="shared" si="53"/>
        <v/>
      </c>
      <c r="N151" s="64" t="str">
        <f t="shared" si="53"/>
        <v/>
      </c>
      <c r="O151" s="64" t="str">
        <f t="shared" si="53"/>
        <v/>
      </c>
      <c r="P151" s="64" t="str">
        <f t="shared" si="53"/>
        <v/>
      </c>
      <c r="R151" s="53">
        <v>29</v>
      </c>
      <c r="S151" s="53" t="str">
        <f t="shared" si="54"/>
        <v/>
      </c>
      <c r="T151" s="53" t="str">
        <f t="shared" si="54"/>
        <v/>
      </c>
      <c r="U151" s="53" t="str">
        <f t="shared" si="54"/>
        <v/>
      </c>
      <c r="V151" s="53" t="str">
        <f t="shared" si="54"/>
        <v/>
      </c>
      <c r="W151" s="53" t="str">
        <f t="shared" si="54"/>
        <v/>
      </c>
      <c r="X151" s="53" t="str">
        <f t="shared" si="54"/>
        <v/>
      </c>
      <c r="Y151" s="53" t="str">
        <f t="shared" si="54"/>
        <v/>
      </c>
      <c r="Z151" s="53" t="str">
        <f t="shared" si="54"/>
        <v/>
      </c>
      <c r="AA151" s="53" t="str">
        <f t="shared" si="54"/>
        <v/>
      </c>
      <c r="AB151" s="53" t="str">
        <f t="shared" si="54"/>
        <v/>
      </c>
      <c r="AC151" s="53" t="str">
        <f t="shared" si="54"/>
        <v/>
      </c>
      <c r="AD151" s="53" t="str">
        <f t="shared" si="54"/>
        <v/>
      </c>
      <c r="AE151" s="53" t="str">
        <f t="shared" si="54"/>
        <v/>
      </c>
      <c r="AF151" s="53" t="str">
        <f t="shared" si="54"/>
        <v/>
      </c>
      <c r="AG151" s="53" t="str">
        <f t="shared" si="54"/>
        <v/>
      </c>
      <c r="AI151" s="92">
        <f t="shared" si="20"/>
        <v>0</v>
      </c>
      <c r="AJ151" s="62">
        <f t="shared" si="20"/>
        <v>0</v>
      </c>
      <c r="AK151" s="62">
        <f t="shared" si="20"/>
        <v>0</v>
      </c>
      <c r="AL151" s="62">
        <f t="shared" si="20"/>
        <v>0</v>
      </c>
      <c r="AM151" s="62">
        <f t="shared" si="20"/>
        <v>0</v>
      </c>
      <c r="AN151" s="62">
        <f t="shared" si="20"/>
        <v>0</v>
      </c>
      <c r="AO151" s="62">
        <f t="shared" si="20"/>
        <v>0</v>
      </c>
      <c r="AP151" s="62">
        <f t="shared" si="20"/>
        <v>0</v>
      </c>
      <c r="AQ151" s="62">
        <f t="shared" si="20"/>
        <v>0</v>
      </c>
      <c r="AR151" s="62">
        <f t="shared" si="20"/>
        <v>0</v>
      </c>
      <c r="AS151" s="62">
        <f t="shared" si="20"/>
        <v>0</v>
      </c>
      <c r="AT151" s="62">
        <f t="shared" si="20"/>
        <v>0</v>
      </c>
      <c r="AU151" s="62">
        <f t="shared" si="20"/>
        <v>0</v>
      </c>
      <c r="AV151" s="93">
        <f t="shared" si="20"/>
        <v>0</v>
      </c>
      <c r="AX151" s="59">
        <f t="shared" si="38"/>
        <v>0</v>
      </c>
      <c r="AY151" s="59">
        <f t="shared" si="39"/>
        <v>0</v>
      </c>
      <c r="AZ151" s="59">
        <f t="shared" si="40"/>
        <v>0</v>
      </c>
      <c r="BA151" s="59">
        <f t="shared" si="41"/>
        <v>0</v>
      </c>
      <c r="BB151" s="59">
        <f t="shared" si="42"/>
        <v>0</v>
      </c>
      <c r="BC151" s="59">
        <f t="shared" si="43"/>
        <v>0</v>
      </c>
      <c r="BD151" s="59">
        <f t="shared" si="44"/>
        <v>0</v>
      </c>
      <c r="BE151" s="59">
        <f t="shared" si="45"/>
        <v>0</v>
      </c>
      <c r="BF151" s="59">
        <f t="shared" si="46"/>
        <v>0</v>
      </c>
      <c r="BG151" s="59">
        <f t="shared" si="47"/>
        <v>0</v>
      </c>
      <c r="BH151" s="59">
        <f t="shared" si="48"/>
        <v>0</v>
      </c>
      <c r="BI151" s="59">
        <f t="shared" si="49"/>
        <v>0</v>
      </c>
      <c r="BJ151" s="59">
        <f t="shared" si="50"/>
        <v>0</v>
      </c>
      <c r="BK151" s="59">
        <f t="shared" si="51"/>
        <v>0</v>
      </c>
      <c r="BL151" s="53">
        <f t="shared" si="52"/>
        <v>0</v>
      </c>
    </row>
    <row r="152" spans="1:64" hidden="1">
      <c r="A152" s="53">
        <v>30</v>
      </c>
      <c r="B152" s="64" t="str">
        <f t="shared" si="53"/>
        <v/>
      </c>
      <c r="C152" s="64" t="str">
        <f t="shared" si="53"/>
        <v/>
      </c>
      <c r="D152" s="64" t="str">
        <f t="shared" si="53"/>
        <v/>
      </c>
      <c r="E152" s="64" t="str">
        <f t="shared" si="53"/>
        <v/>
      </c>
      <c r="F152" s="64" t="str">
        <f t="shared" si="53"/>
        <v/>
      </c>
      <c r="G152" s="64" t="str">
        <f t="shared" si="53"/>
        <v/>
      </c>
      <c r="H152" s="64" t="str">
        <f t="shared" si="53"/>
        <v/>
      </c>
      <c r="I152" s="64" t="str">
        <f t="shared" si="53"/>
        <v/>
      </c>
      <c r="J152" s="64" t="str">
        <f t="shared" si="53"/>
        <v/>
      </c>
      <c r="K152" s="64" t="str">
        <f t="shared" si="53"/>
        <v/>
      </c>
      <c r="L152" s="64" t="str">
        <f t="shared" si="53"/>
        <v/>
      </c>
      <c r="M152" s="64" t="str">
        <f t="shared" si="53"/>
        <v/>
      </c>
      <c r="N152" s="64" t="str">
        <f t="shared" si="53"/>
        <v/>
      </c>
      <c r="O152" s="64" t="str">
        <f t="shared" si="53"/>
        <v/>
      </c>
      <c r="P152" s="64" t="str">
        <f t="shared" si="53"/>
        <v/>
      </c>
      <c r="R152" s="53">
        <v>30</v>
      </c>
      <c r="S152" s="53" t="str">
        <f t="shared" si="54"/>
        <v/>
      </c>
      <c r="T152" s="53" t="str">
        <f t="shared" si="54"/>
        <v/>
      </c>
      <c r="U152" s="53" t="str">
        <f t="shared" si="54"/>
        <v/>
      </c>
      <c r="V152" s="53" t="str">
        <f t="shared" si="54"/>
        <v/>
      </c>
      <c r="W152" s="53" t="str">
        <f t="shared" si="54"/>
        <v/>
      </c>
      <c r="X152" s="53" t="str">
        <f t="shared" si="54"/>
        <v/>
      </c>
      <c r="Y152" s="53" t="str">
        <f t="shared" si="54"/>
        <v/>
      </c>
      <c r="Z152" s="53" t="str">
        <f t="shared" si="54"/>
        <v/>
      </c>
      <c r="AA152" s="53" t="str">
        <f t="shared" si="54"/>
        <v/>
      </c>
      <c r="AB152" s="53" t="str">
        <f t="shared" si="54"/>
        <v/>
      </c>
      <c r="AC152" s="53" t="str">
        <f t="shared" si="54"/>
        <v/>
      </c>
      <c r="AD152" s="53" t="str">
        <f t="shared" si="54"/>
        <v/>
      </c>
      <c r="AE152" s="53" t="str">
        <f t="shared" si="54"/>
        <v/>
      </c>
      <c r="AF152" s="53" t="str">
        <f t="shared" si="54"/>
        <v/>
      </c>
      <c r="AG152" s="53" t="str">
        <f t="shared" si="54"/>
        <v/>
      </c>
      <c r="AI152" s="92">
        <f t="shared" si="20"/>
        <v>0</v>
      </c>
      <c r="AJ152" s="62">
        <f t="shared" si="20"/>
        <v>0</v>
      </c>
      <c r="AK152" s="62">
        <f t="shared" si="20"/>
        <v>0</v>
      </c>
      <c r="AL152" s="62">
        <f t="shared" si="20"/>
        <v>0</v>
      </c>
      <c r="AM152" s="62">
        <f t="shared" si="20"/>
        <v>0</v>
      </c>
      <c r="AN152" s="62">
        <f t="shared" si="20"/>
        <v>0</v>
      </c>
      <c r="AO152" s="62">
        <f t="shared" si="20"/>
        <v>0</v>
      </c>
      <c r="AP152" s="62">
        <f t="shared" si="20"/>
        <v>0</v>
      </c>
      <c r="AQ152" s="62">
        <f t="shared" si="20"/>
        <v>0</v>
      </c>
      <c r="AR152" s="62">
        <f t="shared" si="20"/>
        <v>0</v>
      </c>
      <c r="AS152" s="62">
        <f t="shared" si="20"/>
        <v>0</v>
      </c>
      <c r="AT152" s="62">
        <f t="shared" si="20"/>
        <v>0</v>
      </c>
      <c r="AU152" s="62">
        <f t="shared" si="20"/>
        <v>0</v>
      </c>
      <c r="AV152" s="93">
        <f t="shared" si="20"/>
        <v>0</v>
      </c>
      <c r="AX152" s="59">
        <f t="shared" si="38"/>
        <v>0</v>
      </c>
      <c r="AY152" s="59">
        <f t="shared" si="39"/>
        <v>0</v>
      </c>
      <c r="AZ152" s="59">
        <f t="shared" si="40"/>
        <v>0</v>
      </c>
      <c r="BA152" s="59">
        <f t="shared" si="41"/>
        <v>0</v>
      </c>
      <c r="BB152" s="59">
        <f t="shared" si="42"/>
        <v>0</v>
      </c>
      <c r="BC152" s="59">
        <f t="shared" si="43"/>
        <v>0</v>
      </c>
      <c r="BD152" s="59">
        <f t="shared" si="44"/>
        <v>0</v>
      </c>
      <c r="BE152" s="59">
        <f t="shared" si="45"/>
        <v>0</v>
      </c>
      <c r="BF152" s="59">
        <f t="shared" si="46"/>
        <v>0</v>
      </c>
      <c r="BG152" s="59">
        <f t="shared" si="47"/>
        <v>0</v>
      </c>
      <c r="BH152" s="59">
        <f t="shared" si="48"/>
        <v>0</v>
      </c>
      <c r="BI152" s="59">
        <f t="shared" si="49"/>
        <v>0</v>
      </c>
      <c r="BJ152" s="59">
        <f t="shared" si="50"/>
        <v>0</v>
      </c>
      <c r="BK152" s="59">
        <f t="shared" si="51"/>
        <v>0</v>
      </c>
      <c r="BL152" s="53">
        <f t="shared" si="52"/>
        <v>0</v>
      </c>
    </row>
    <row r="153" spans="1:64" hidden="1">
      <c r="A153" s="53">
        <v>31</v>
      </c>
      <c r="B153" s="64" t="str">
        <f t="shared" si="53"/>
        <v/>
      </c>
      <c r="C153" s="64" t="str">
        <f t="shared" si="53"/>
        <v/>
      </c>
      <c r="D153" s="64" t="str">
        <f t="shared" si="53"/>
        <v/>
      </c>
      <c r="E153" s="64" t="str">
        <f t="shared" si="53"/>
        <v/>
      </c>
      <c r="F153" s="64" t="str">
        <f t="shared" si="53"/>
        <v/>
      </c>
      <c r="G153" s="64" t="str">
        <f t="shared" si="53"/>
        <v/>
      </c>
      <c r="H153" s="64" t="str">
        <f t="shared" si="53"/>
        <v/>
      </c>
      <c r="I153" s="64" t="str">
        <f t="shared" si="53"/>
        <v/>
      </c>
      <c r="J153" s="64" t="str">
        <f t="shared" si="53"/>
        <v/>
      </c>
      <c r="K153" s="64" t="str">
        <f t="shared" si="53"/>
        <v/>
      </c>
      <c r="L153" s="64" t="str">
        <f t="shared" si="53"/>
        <v/>
      </c>
      <c r="M153" s="64" t="str">
        <f t="shared" si="53"/>
        <v/>
      </c>
      <c r="N153" s="64" t="str">
        <f t="shared" si="53"/>
        <v/>
      </c>
      <c r="O153" s="64" t="str">
        <f t="shared" si="53"/>
        <v/>
      </c>
      <c r="P153" s="64" t="str">
        <f t="shared" si="53"/>
        <v/>
      </c>
      <c r="R153" s="53">
        <v>31</v>
      </c>
      <c r="S153" s="53" t="str">
        <f t="shared" si="54"/>
        <v/>
      </c>
      <c r="T153" s="53" t="str">
        <f t="shared" si="54"/>
        <v/>
      </c>
      <c r="U153" s="53" t="str">
        <f t="shared" si="54"/>
        <v/>
      </c>
      <c r="V153" s="53" t="str">
        <f t="shared" si="54"/>
        <v/>
      </c>
      <c r="W153" s="53" t="str">
        <f t="shared" si="54"/>
        <v/>
      </c>
      <c r="X153" s="53" t="str">
        <f t="shared" si="54"/>
        <v/>
      </c>
      <c r="Y153" s="53" t="str">
        <f t="shared" si="54"/>
        <v/>
      </c>
      <c r="Z153" s="53" t="str">
        <f t="shared" si="54"/>
        <v/>
      </c>
      <c r="AA153" s="53" t="str">
        <f t="shared" si="54"/>
        <v/>
      </c>
      <c r="AB153" s="53" t="str">
        <f t="shared" si="54"/>
        <v/>
      </c>
      <c r="AC153" s="53" t="str">
        <f t="shared" si="54"/>
        <v/>
      </c>
      <c r="AD153" s="53" t="str">
        <f t="shared" si="54"/>
        <v/>
      </c>
      <c r="AE153" s="53" t="str">
        <f t="shared" si="54"/>
        <v/>
      </c>
      <c r="AF153" s="53" t="str">
        <f t="shared" si="54"/>
        <v/>
      </c>
      <c r="AG153" s="53" t="str">
        <f t="shared" si="54"/>
        <v/>
      </c>
      <c r="AI153" s="92">
        <f t="shared" si="20"/>
        <v>0</v>
      </c>
      <c r="AJ153" s="62">
        <f t="shared" si="20"/>
        <v>0</v>
      </c>
      <c r="AK153" s="62">
        <f t="shared" si="20"/>
        <v>0</v>
      </c>
      <c r="AL153" s="62">
        <f t="shared" si="20"/>
        <v>0</v>
      </c>
      <c r="AM153" s="62">
        <f t="shared" si="20"/>
        <v>0</v>
      </c>
      <c r="AN153" s="62">
        <f t="shared" si="20"/>
        <v>0</v>
      </c>
      <c r="AO153" s="62">
        <f t="shared" si="20"/>
        <v>0</v>
      </c>
      <c r="AP153" s="62">
        <f t="shared" si="20"/>
        <v>0</v>
      </c>
      <c r="AQ153" s="62">
        <f t="shared" si="20"/>
        <v>0</v>
      </c>
      <c r="AR153" s="62">
        <f t="shared" si="20"/>
        <v>0</v>
      </c>
      <c r="AS153" s="62">
        <f t="shared" si="20"/>
        <v>0</v>
      </c>
      <c r="AT153" s="62">
        <f t="shared" si="20"/>
        <v>0</v>
      </c>
      <c r="AU153" s="62">
        <f t="shared" si="20"/>
        <v>0</v>
      </c>
      <c r="AV153" s="93">
        <f t="shared" si="20"/>
        <v>0</v>
      </c>
      <c r="AX153" s="59">
        <f t="shared" si="38"/>
        <v>0</v>
      </c>
      <c r="AY153" s="59">
        <f t="shared" si="39"/>
        <v>0</v>
      </c>
      <c r="AZ153" s="59">
        <f t="shared" si="40"/>
        <v>0</v>
      </c>
      <c r="BA153" s="59">
        <f t="shared" si="41"/>
        <v>0</v>
      </c>
      <c r="BB153" s="59">
        <f t="shared" si="42"/>
        <v>0</v>
      </c>
      <c r="BC153" s="59">
        <f t="shared" si="43"/>
        <v>0</v>
      </c>
      <c r="BD153" s="59">
        <f t="shared" si="44"/>
        <v>0</v>
      </c>
      <c r="BE153" s="59">
        <f t="shared" si="45"/>
        <v>0</v>
      </c>
      <c r="BF153" s="59">
        <f t="shared" si="46"/>
        <v>0</v>
      </c>
      <c r="BG153" s="59">
        <f t="shared" si="47"/>
        <v>0</v>
      </c>
      <c r="BH153" s="59">
        <f t="shared" si="48"/>
        <v>0</v>
      </c>
      <c r="BI153" s="59">
        <f t="shared" si="49"/>
        <v>0</v>
      </c>
      <c r="BJ153" s="59">
        <f t="shared" si="50"/>
        <v>0</v>
      </c>
      <c r="BK153" s="59">
        <f t="shared" si="51"/>
        <v>0</v>
      </c>
      <c r="BL153" s="53">
        <f t="shared" si="52"/>
        <v>0</v>
      </c>
    </row>
    <row r="154" spans="1:64" hidden="1">
      <c r="A154" s="53">
        <v>32</v>
      </c>
      <c r="B154" s="64" t="str">
        <f t="shared" si="53"/>
        <v/>
      </c>
      <c r="C154" s="64" t="str">
        <f t="shared" si="53"/>
        <v/>
      </c>
      <c r="D154" s="64" t="str">
        <f t="shared" si="53"/>
        <v/>
      </c>
      <c r="E154" s="64" t="str">
        <f t="shared" si="53"/>
        <v/>
      </c>
      <c r="F154" s="64" t="str">
        <f t="shared" si="53"/>
        <v/>
      </c>
      <c r="G154" s="64" t="str">
        <f t="shared" si="53"/>
        <v/>
      </c>
      <c r="H154" s="64" t="str">
        <f t="shared" si="53"/>
        <v/>
      </c>
      <c r="I154" s="64" t="str">
        <f t="shared" si="53"/>
        <v/>
      </c>
      <c r="J154" s="64" t="str">
        <f t="shared" si="53"/>
        <v/>
      </c>
      <c r="K154" s="64" t="str">
        <f t="shared" si="53"/>
        <v/>
      </c>
      <c r="L154" s="64" t="str">
        <f t="shared" si="53"/>
        <v/>
      </c>
      <c r="M154" s="64" t="str">
        <f t="shared" si="53"/>
        <v/>
      </c>
      <c r="N154" s="64" t="str">
        <f t="shared" si="53"/>
        <v/>
      </c>
      <c r="O154" s="64" t="str">
        <f t="shared" si="53"/>
        <v/>
      </c>
      <c r="P154" s="64" t="str">
        <f t="shared" si="53"/>
        <v/>
      </c>
      <c r="R154" s="53">
        <v>32</v>
      </c>
      <c r="S154" s="53" t="str">
        <f t="shared" si="54"/>
        <v/>
      </c>
      <c r="T154" s="53" t="str">
        <f t="shared" si="54"/>
        <v/>
      </c>
      <c r="U154" s="53" t="str">
        <f t="shared" si="54"/>
        <v/>
      </c>
      <c r="V154" s="53" t="str">
        <f t="shared" si="54"/>
        <v/>
      </c>
      <c r="W154" s="53" t="str">
        <f t="shared" si="54"/>
        <v/>
      </c>
      <c r="X154" s="53" t="str">
        <f t="shared" si="54"/>
        <v/>
      </c>
      <c r="Y154" s="53" t="str">
        <f t="shared" si="54"/>
        <v/>
      </c>
      <c r="Z154" s="53" t="str">
        <f t="shared" si="54"/>
        <v/>
      </c>
      <c r="AA154" s="53" t="str">
        <f t="shared" si="54"/>
        <v/>
      </c>
      <c r="AB154" s="53" t="str">
        <f t="shared" si="54"/>
        <v/>
      </c>
      <c r="AC154" s="53" t="str">
        <f t="shared" si="54"/>
        <v/>
      </c>
      <c r="AD154" s="53" t="str">
        <f t="shared" si="54"/>
        <v/>
      </c>
      <c r="AE154" s="53" t="str">
        <f t="shared" si="54"/>
        <v/>
      </c>
      <c r="AF154" s="53" t="str">
        <f t="shared" si="54"/>
        <v/>
      </c>
      <c r="AG154" s="53" t="str">
        <f t="shared" si="54"/>
        <v/>
      </c>
      <c r="AI154" s="92">
        <f t="shared" si="20"/>
        <v>0</v>
      </c>
      <c r="AJ154" s="62">
        <f t="shared" si="20"/>
        <v>0</v>
      </c>
      <c r="AK154" s="62">
        <f t="shared" si="20"/>
        <v>0</v>
      </c>
      <c r="AL154" s="62">
        <f t="shared" si="20"/>
        <v>0</v>
      </c>
      <c r="AM154" s="62">
        <f t="shared" si="20"/>
        <v>0</v>
      </c>
      <c r="AN154" s="62">
        <f t="shared" si="20"/>
        <v>0</v>
      </c>
      <c r="AO154" s="62">
        <f t="shared" si="20"/>
        <v>0</v>
      </c>
      <c r="AP154" s="62">
        <f t="shared" si="20"/>
        <v>0</v>
      </c>
      <c r="AQ154" s="62">
        <f t="shared" si="20"/>
        <v>0</v>
      </c>
      <c r="AR154" s="62">
        <f t="shared" si="20"/>
        <v>0</v>
      </c>
      <c r="AS154" s="62">
        <f t="shared" si="20"/>
        <v>0</v>
      </c>
      <c r="AT154" s="62">
        <f t="shared" si="20"/>
        <v>0</v>
      </c>
      <c r="AU154" s="62">
        <f t="shared" si="20"/>
        <v>0</v>
      </c>
      <c r="AV154" s="93">
        <f t="shared" si="20"/>
        <v>0</v>
      </c>
      <c r="AX154" s="59">
        <f t="shared" si="38"/>
        <v>0</v>
      </c>
      <c r="AY154" s="59">
        <f t="shared" si="39"/>
        <v>0</v>
      </c>
      <c r="AZ154" s="59">
        <f t="shared" si="40"/>
        <v>0</v>
      </c>
      <c r="BA154" s="59">
        <f t="shared" si="41"/>
        <v>0</v>
      </c>
      <c r="BB154" s="59">
        <f t="shared" si="42"/>
        <v>0</v>
      </c>
      <c r="BC154" s="59">
        <f t="shared" si="43"/>
        <v>0</v>
      </c>
      <c r="BD154" s="59">
        <f t="shared" si="44"/>
        <v>0</v>
      </c>
      <c r="BE154" s="59">
        <f t="shared" si="45"/>
        <v>0</v>
      </c>
      <c r="BF154" s="59">
        <f t="shared" si="46"/>
        <v>0</v>
      </c>
      <c r="BG154" s="59">
        <f t="shared" si="47"/>
        <v>0</v>
      </c>
      <c r="BH154" s="59">
        <f t="shared" si="48"/>
        <v>0</v>
      </c>
      <c r="BI154" s="59">
        <f t="shared" si="49"/>
        <v>0</v>
      </c>
      <c r="BJ154" s="59">
        <f t="shared" si="50"/>
        <v>0</v>
      </c>
      <c r="BK154" s="59">
        <f t="shared" si="51"/>
        <v>0</v>
      </c>
      <c r="BL154" s="53">
        <f t="shared" si="52"/>
        <v>0</v>
      </c>
    </row>
    <row r="155" spans="1:64" hidden="1">
      <c r="A155" s="53">
        <v>33</v>
      </c>
      <c r="B155" s="64" t="str">
        <f t="shared" ref="B155:P170" si="55">IF(B39="","",RANK(B39,$B39:$P39,1))</f>
        <v/>
      </c>
      <c r="C155" s="64" t="str">
        <f t="shared" si="55"/>
        <v/>
      </c>
      <c r="D155" s="64" t="str">
        <f t="shared" si="55"/>
        <v/>
      </c>
      <c r="E155" s="64" t="str">
        <f t="shared" si="55"/>
        <v/>
      </c>
      <c r="F155" s="64" t="str">
        <f t="shared" si="55"/>
        <v/>
      </c>
      <c r="G155" s="64" t="str">
        <f t="shared" si="55"/>
        <v/>
      </c>
      <c r="H155" s="64" t="str">
        <f t="shared" si="55"/>
        <v/>
      </c>
      <c r="I155" s="64" t="str">
        <f t="shared" si="55"/>
        <v/>
      </c>
      <c r="J155" s="64" t="str">
        <f t="shared" si="55"/>
        <v/>
      </c>
      <c r="K155" s="64" t="str">
        <f t="shared" si="55"/>
        <v/>
      </c>
      <c r="L155" s="64" t="str">
        <f t="shared" si="55"/>
        <v/>
      </c>
      <c r="M155" s="64" t="str">
        <f t="shared" si="55"/>
        <v/>
      </c>
      <c r="N155" s="64" t="str">
        <f t="shared" si="55"/>
        <v/>
      </c>
      <c r="O155" s="64" t="str">
        <f t="shared" si="55"/>
        <v/>
      </c>
      <c r="P155" s="64" t="str">
        <f t="shared" si="55"/>
        <v/>
      </c>
      <c r="R155" s="53">
        <v>33</v>
      </c>
      <c r="S155" s="53" t="str">
        <f t="shared" si="54"/>
        <v/>
      </c>
      <c r="T155" s="53" t="str">
        <f t="shared" si="54"/>
        <v/>
      </c>
      <c r="U155" s="53" t="str">
        <f t="shared" si="54"/>
        <v/>
      </c>
      <c r="V155" s="53" t="str">
        <f t="shared" si="54"/>
        <v/>
      </c>
      <c r="W155" s="53" t="str">
        <f t="shared" si="54"/>
        <v/>
      </c>
      <c r="X155" s="53" t="str">
        <f t="shared" si="54"/>
        <v/>
      </c>
      <c r="Y155" s="53" t="str">
        <f t="shared" si="54"/>
        <v/>
      </c>
      <c r="Z155" s="53" t="str">
        <f t="shared" si="54"/>
        <v/>
      </c>
      <c r="AA155" s="53" t="str">
        <f t="shared" si="54"/>
        <v/>
      </c>
      <c r="AB155" s="53" t="str">
        <f t="shared" si="54"/>
        <v/>
      </c>
      <c r="AC155" s="53" t="str">
        <f t="shared" si="54"/>
        <v/>
      </c>
      <c r="AD155" s="53" t="str">
        <f t="shared" si="54"/>
        <v/>
      </c>
      <c r="AE155" s="53" t="str">
        <f t="shared" si="54"/>
        <v/>
      </c>
      <c r="AF155" s="53" t="str">
        <f t="shared" si="54"/>
        <v/>
      </c>
      <c r="AG155" s="53" t="str">
        <f t="shared" si="54"/>
        <v/>
      </c>
      <c r="AI155" s="92">
        <f t="shared" si="20"/>
        <v>0</v>
      </c>
      <c r="AJ155" s="62">
        <f t="shared" si="20"/>
        <v>0</v>
      </c>
      <c r="AK155" s="62">
        <f t="shared" si="20"/>
        <v>0</v>
      </c>
      <c r="AL155" s="62">
        <f t="shared" si="20"/>
        <v>0</v>
      </c>
      <c r="AM155" s="62">
        <f t="shared" si="20"/>
        <v>0</v>
      </c>
      <c r="AN155" s="62">
        <f t="shared" si="20"/>
        <v>0</v>
      </c>
      <c r="AO155" s="62">
        <f t="shared" si="20"/>
        <v>0</v>
      </c>
      <c r="AP155" s="62">
        <f t="shared" si="20"/>
        <v>0</v>
      </c>
      <c r="AQ155" s="62">
        <f t="shared" si="20"/>
        <v>0</v>
      </c>
      <c r="AR155" s="62">
        <f t="shared" si="20"/>
        <v>0</v>
      </c>
      <c r="AS155" s="62">
        <f t="shared" si="20"/>
        <v>0</v>
      </c>
      <c r="AT155" s="62">
        <f t="shared" si="20"/>
        <v>0</v>
      </c>
      <c r="AU155" s="62">
        <f t="shared" si="20"/>
        <v>0</v>
      </c>
      <c r="AV155" s="93">
        <f t="shared" si="20"/>
        <v>0</v>
      </c>
      <c r="AX155" s="59">
        <f t="shared" si="38"/>
        <v>0</v>
      </c>
      <c r="AY155" s="59">
        <f t="shared" si="39"/>
        <v>0</v>
      </c>
      <c r="AZ155" s="59">
        <f t="shared" si="40"/>
        <v>0</v>
      </c>
      <c r="BA155" s="59">
        <f t="shared" si="41"/>
        <v>0</v>
      </c>
      <c r="BB155" s="59">
        <f t="shared" si="42"/>
        <v>0</v>
      </c>
      <c r="BC155" s="59">
        <f t="shared" si="43"/>
        <v>0</v>
      </c>
      <c r="BD155" s="59">
        <f t="shared" si="44"/>
        <v>0</v>
      </c>
      <c r="BE155" s="59">
        <f t="shared" si="45"/>
        <v>0</v>
      </c>
      <c r="BF155" s="59">
        <f t="shared" si="46"/>
        <v>0</v>
      </c>
      <c r="BG155" s="59">
        <f t="shared" si="47"/>
        <v>0</v>
      </c>
      <c r="BH155" s="59">
        <f t="shared" si="48"/>
        <v>0</v>
      </c>
      <c r="BI155" s="59">
        <f t="shared" si="49"/>
        <v>0</v>
      </c>
      <c r="BJ155" s="59">
        <f t="shared" si="50"/>
        <v>0</v>
      </c>
      <c r="BK155" s="59">
        <f t="shared" si="51"/>
        <v>0</v>
      </c>
      <c r="BL155" s="53">
        <f t="shared" si="52"/>
        <v>0</v>
      </c>
    </row>
    <row r="156" spans="1:64" hidden="1">
      <c r="A156" s="53">
        <v>34</v>
      </c>
      <c r="B156" s="64" t="str">
        <f t="shared" si="55"/>
        <v/>
      </c>
      <c r="C156" s="64" t="str">
        <f t="shared" si="55"/>
        <v/>
      </c>
      <c r="D156" s="64" t="str">
        <f t="shared" si="55"/>
        <v/>
      </c>
      <c r="E156" s="64" t="str">
        <f t="shared" si="55"/>
        <v/>
      </c>
      <c r="F156" s="64" t="str">
        <f t="shared" si="55"/>
        <v/>
      </c>
      <c r="G156" s="64" t="str">
        <f t="shared" si="55"/>
        <v/>
      </c>
      <c r="H156" s="64" t="str">
        <f t="shared" si="55"/>
        <v/>
      </c>
      <c r="I156" s="64" t="str">
        <f t="shared" si="55"/>
        <v/>
      </c>
      <c r="J156" s="64" t="str">
        <f t="shared" si="55"/>
        <v/>
      </c>
      <c r="K156" s="64" t="str">
        <f t="shared" si="55"/>
        <v/>
      </c>
      <c r="L156" s="64" t="str">
        <f t="shared" si="55"/>
        <v/>
      </c>
      <c r="M156" s="64" t="str">
        <f t="shared" si="55"/>
        <v/>
      </c>
      <c r="N156" s="64" t="str">
        <f t="shared" si="55"/>
        <v/>
      </c>
      <c r="O156" s="64" t="str">
        <f t="shared" si="55"/>
        <v/>
      </c>
      <c r="P156" s="64" t="str">
        <f t="shared" si="55"/>
        <v/>
      </c>
      <c r="R156" s="53">
        <v>34</v>
      </c>
      <c r="S156" s="53" t="str">
        <f t="shared" ref="S156:AG171" si="56">IF(B40="","",COUNTIF($B156:$P156,B156))</f>
        <v/>
      </c>
      <c r="T156" s="53" t="str">
        <f t="shared" si="56"/>
        <v/>
      </c>
      <c r="U156" s="53" t="str">
        <f t="shared" si="56"/>
        <v/>
      </c>
      <c r="V156" s="53" t="str">
        <f t="shared" si="56"/>
        <v/>
      </c>
      <c r="W156" s="53" t="str">
        <f t="shared" si="56"/>
        <v/>
      </c>
      <c r="X156" s="53" t="str">
        <f t="shared" si="56"/>
        <v/>
      </c>
      <c r="Y156" s="53" t="str">
        <f t="shared" si="56"/>
        <v/>
      </c>
      <c r="Z156" s="53" t="str">
        <f t="shared" si="56"/>
        <v/>
      </c>
      <c r="AA156" s="53" t="str">
        <f t="shared" si="56"/>
        <v/>
      </c>
      <c r="AB156" s="53" t="str">
        <f t="shared" si="56"/>
        <v/>
      </c>
      <c r="AC156" s="53" t="str">
        <f t="shared" si="56"/>
        <v/>
      </c>
      <c r="AD156" s="53" t="str">
        <f t="shared" si="56"/>
        <v/>
      </c>
      <c r="AE156" s="53" t="str">
        <f t="shared" si="56"/>
        <v/>
      </c>
      <c r="AF156" s="53" t="str">
        <f t="shared" si="56"/>
        <v/>
      </c>
      <c r="AG156" s="53" t="str">
        <f t="shared" si="56"/>
        <v/>
      </c>
      <c r="AI156" s="92">
        <f t="shared" ref="AI156:AV165" si="57">COUNTIF($S156:$AG156,AI$122)</f>
        <v>0</v>
      </c>
      <c r="AJ156" s="62">
        <f t="shared" si="57"/>
        <v>0</v>
      </c>
      <c r="AK156" s="62">
        <f t="shared" si="57"/>
        <v>0</v>
      </c>
      <c r="AL156" s="62">
        <f t="shared" si="57"/>
        <v>0</v>
      </c>
      <c r="AM156" s="62">
        <f t="shared" si="57"/>
        <v>0</v>
      </c>
      <c r="AN156" s="62">
        <f t="shared" si="57"/>
        <v>0</v>
      </c>
      <c r="AO156" s="62">
        <f t="shared" si="57"/>
        <v>0</v>
      </c>
      <c r="AP156" s="62">
        <f t="shared" si="57"/>
        <v>0</v>
      </c>
      <c r="AQ156" s="62">
        <f t="shared" si="57"/>
        <v>0</v>
      </c>
      <c r="AR156" s="62">
        <f t="shared" si="57"/>
        <v>0</v>
      </c>
      <c r="AS156" s="62">
        <f t="shared" si="57"/>
        <v>0</v>
      </c>
      <c r="AT156" s="62">
        <f t="shared" si="57"/>
        <v>0</v>
      </c>
      <c r="AU156" s="62">
        <f t="shared" si="57"/>
        <v>0</v>
      </c>
      <c r="AV156" s="93">
        <f t="shared" si="57"/>
        <v>0</v>
      </c>
      <c r="AX156" s="59">
        <f t="shared" si="38"/>
        <v>0</v>
      </c>
      <c r="AY156" s="59">
        <f t="shared" si="39"/>
        <v>0</v>
      </c>
      <c r="AZ156" s="59">
        <f t="shared" si="40"/>
        <v>0</v>
      </c>
      <c r="BA156" s="59">
        <f t="shared" si="41"/>
        <v>0</v>
      </c>
      <c r="BB156" s="59">
        <f t="shared" si="42"/>
        <v>0</v>
      </c>
      <c r="BC156" s="59">
        <f t="shared" si="43"/>
        <v>0</v>
      </c>
      <c r="BD156" s="59">
        <f t="shared" si="44"/>
        <v>0</v>
      </c>
      <c r="BE156" s="59">
        <f t="shared" si="45"/>
        <v>0</v>
      </c>
      <c r="BF156" s="59">
        <f t="shared" si="46"/>
        <v>0</v>
      </c>
      <c r="BG156" s="59">
        <f t="shared" si="47"/>
        <v>0</v>
      </c>
      <c r="BH156" s="59">
        <f t="shared" si="48"/>
        <v>0</v>
      </c>
      <c r="BI156" s="59">
        <f t="shared" si="49"/>
        <v>0</v>
      </c>
      <c r="BJ156" s="59">
        <f t="shared" si="50"/>
        <v>0</v>
      </c>
      <c r="BK156" s="59">
        <f t="shared" si="51"/>
        <v>0</v>
      </c>
      <c r="BL156" s="53">
        <f t="shared" si="52"/>
        <v>0</v>
      </c>
    </row>
    <row r="157" spans="1:64" hidden="1">
      <c r="A157" s="53">
        <v>35</v>
      </c>
      <c r="B157" s="64" t="str">
        <f t="shared" si="55"/>
        <v/>
      </c>
      <c r="C157" s="64" t="str">
        <f t="shared" si="55"/>
        <v/>
      </c>
      <c r="D157" s="64" t="str">
        <f t="shared" si="55"/>
        <v/>
      </c>
      <c r="E157" s="64" t="str">
        <f t="shared" si="55"/>
        <v/>
      </c>
      <c r="F157" s="64" t="str">
        <f t="shared" si="55"/>
        <v/>
      </c>
      <c r="G157" s="64" t="str">
        <f t="shared" si="55"/>
        <v/>
      </c>
      <c r="H157" s="64" t="str">
        <f t="shared" si="55"/>
        <v/>
      </c>
      <c r="I157" s="64" t="str">
        <f t="shared" si="55"/>
        <v/>
      </c>
      <c r="J157" s="64" t="str">
        <f t="shared" si="55"/>
        <v/>
      </c>
      <c r="K157" s="64" t="str">
        <f t="shared" si="55"/>
        <v/>
      </c>
      <c r="L157" s="64" t="str">
        <f t="shared" si="55"/>
        <v/>
      </c>
      <c r="M157" s="64" t="str">
        <f t="shared" si="55"/>
        <v/>
      </c>
      <c r="N157" s="64" t="str">
        <f t="shared" si="55"/>
        <v/>
      </c>
      <c r="O157" s="64" t="str">
        <f t="shared" si="55"/>
        <v/>
      </c>
      <c r="P157" s="64" t="str">
        <f t="shared" si="55"/>
        <v/>
      </c>
      <c r="R157" s="53">
        <v>35</v>
      </c>
      <c r="S157" s="53" t="str">
        <f t="shared" si="56"/>
        <v/>
      </c>
      <c r="T157" s="53" t="str">
        <f t="shared" si="56"/>
        <v/>
      </c>
      <c r="U157" s="53" t="str">
        <f t="shared" si="56"/>
        <v/>
      </c>
      <c r="V157" s="53" t="str">
        <f t="shared" si="56"/>
        <v/>
      </c>
      <c r="W157" s="53" t="str">
        <f t="shared" si="56"/>
        <v/>
      </c>
      <c r="X157" s="53" t="str">
        <f t="shared" si="56"/>
        <v/>
      </c>
      <c r="Y157" s="53" t="str">
        <f t="shared" si="56"/>
        <v/>
      </c>
      <c r="Z157" s="53" t="str">
        <f t="shared" si="56"/>
        <v/>
      </c>
      <c r="AA157" s="53" t="str">
        <f t="shared" si="56"/>
        <v/>
      </c>
      <c r="AB157" s="53" t="str">
        <f t="shared" si="56"/>
        <v/>
      </c>
      <c r="AC157" s="53" t="str">
        <f t="shared" si="56"/>
        <v/>
      </c>
      <c r="AD157" s="53" t="str">
        <f t="shared" si="56"/>
        <v/>
      </c>
      <c r="AE157" s="53" t="str">
        <f t="shared" si="56"/>
        <v/>
      </c>
      <c r="AF157" s="53" t="str">
        <f t="shared" si="56"/>
        <v/>
      </c>
      <c r="AG157" s="53" t="str">
        <f t="shared" si="56"/>
        <v/>
      </c>
      <c r="AI157" s="92">
        <f t="shared" si="57"/>
        <v>0</v>
      </c>
      <c r="AJ157" s="62">
        <f t="shared" si="57"/>
        <v>0</v>
      </c>
      <c r="AK157" s="62">
        <f t="shared" si="57"/>
        <v>0</v>
      </c>
      <c r="AL157" s="62">
        <f t="shared" si="57"/>
        <v>0</v>
      </c>
      <c r="AM157" s="62">
        <f t="shared" si="57"/>
        <v>0</v>
      </c>
      <c r="AN157" s="62">
        <f t="shared" si="57"/>
        <v>0</v>
      </c>
      <c r="AO157" s="62">
        <f t="shared" si="57"/>
        <v>0</v>
      </c>
      <c r="AP157" s="62">
        <f t="shared" si="57"/>
        <v>0</v>
      </c>
      <c r="AQ157" s="62">
        <f t="shared" si="57"/>
        <v>0</v>
      </c>
      <c r="AR157" s="62">
        <f t="shared" si="57"/>
        <v>0</v>
      </c>
      <c r="AS157" s="62">
        <f t="shared" si="57"/>
        <v>0</v>
      </c>
      <c r="AT157" s="62">
        <f t="shared" si="57"/>
        <v>0</v>
      </c>
      <c r="AU157" s="62">
        <f t="shared" si="57"/>
        <v>0</v>
      </c>
      <c r="AV157" s="93">
        <f t="shared" si="57"/>
        <v>0</v>
      </c>
      <c r="AX157" s="59">
        <f t="shared" si="38"/>
        <v>0</v>
      </c>
      <c r="AY157" s="59">
        <f t="shared" si="39"/>
        <v>0</v>
      </c>
      <c r="AZ157" s="59">
        <f t="shared" si="40"/>
        <v>0</v>
      </c>
      <c r="BA157" s="59">
        <f t="shared" si="41"/>
        <v>0</v>
      </c>
      <c r="BB157" s="59">
        <f t="shared" si="42"/>
        <v>0</v>
      </c>
      <c r="BC157" s="59">
        <f t="shared" si="43"/>
        <v>0</v>
      </c>
      <c r="BD157" s="59">
        <f t="shared" si="44"/>
        <v>0</v>
      </c>
      <c r="BE157" s="59">
        <f t="shared" si="45"/>
        <v>0</v>
      </c>
      <c r="BF157" s="59">
        <f t="shared" si="46"/>
        <v>0</v>
      </c>
      <c r="BG157" s="59">
        <f t="shared" si="47"/>
        <v>0</v>
      </c>
      <c r="BH157" s="59">
        <f t="shared" si="48"/>
        <v>0</v>
      </c>
      <c r="BI157" s="59">
        <f t="shared" si="49"/>
        <v>0</v>
      </c>
      <c r="BJ157" s="59">
        <f t="shared" si="50"/>
        <v>0</v>
      </c>
      <c r="BK157" s="59">
        <f t="shared" si="51"/>
        <v>0</v>
      </c>
      <c r="BL157" s="53">
        <f t="shared" si="52"/>
        <v>0</v>
      </c>
    </row>
    <row r="158" spans="1:64" hidden="1">
      <c r="A158" s="53">
        <v>36</v>
      </c>
      <c r="B158" s="64" t="str">
        <f t="shared" si="55"/>
        <v/>
      </c>
      <c r="C158" s="64" t="str">
        <f t="shared" si="55"/>
        <v/>
      </c>
      <c r="D158" s="64" t="str">
        <f t="shared" si="55"/>
        <v/>
      </c>
      <c r="E158" s="64" t="str">
        <f t="shared" si="55"/>
        <v/>
      </c>
      <c r="F158" s="64" t="str">
        <f t="shared" si="55"/>
        <v/>
      </c>
      <c r="G158" s="64" t="str">
        <f t="shared" si="55"/>
        <v/>
      </c>
      <c r="H158" s="64" t="str">
        <f t="shared" si="55"/>
        <v/>
      </c>
      <c r="I158" s="64" t="str">
        <f t="shared" si="55"/>
        <v/>
      </c>
      <c r="J158" s="64" t="str">
        <f t="shared" si="55"/>
        <v/>
      </c>
      <c r="K158" s="64" t="str">
        <f t="shared" si="55"/>
        <v/>
      </c>
      <c r="L158" s="64" t="str">
        <f t="shared" si="55"/>
        <v/>
      </c>
      <c r="M158" s="64" t="str">
        <f t="shared" si="55"/>
        <v/>
      </c>
      <c r="N158" s="64" t="str">
        <f t="shared" si="55"/>
        <v/>
      </c>
      <c r="O158" s="64" t="str">
        <f t="shared" si="55"/>
        <v/>
      </c>
      <c r="P158" s="64" t="str">
        <f t="shared" si="55"/>
        <v/>
      </c>
      <c r="R158" s="53">
        <v>36</v>
      </c>
      <c r="S158" s="53" t="str">
        <f t="shared" si="56"/>
        <v/>
      </c>
      <c r="T158" s="53" t="str">
        <f t="shared" si="56"/>
        <v/>
      </c>
      <c r="U158" s="53" t="str">
        <f t="shared" si="56"/>
        <v/>
      </c>
      <c r="V158" s="53" t="str">
        <f t="shared" si="56"/>
        <v/>
      </c>
      <c r="W158" s="53" t="str">
        <f t="shared" si="56"/>
        <v/>
      </c>
      <c r="X158" s="53" t="str">
        <f t="shared" si="56"/>
        <v/>
      </c>
      <c r="Y158" s="53" t="str">
        <f t="shared" si="56"/>
        <v/>
      </c>
      <c r="Z158" s="53" t="str">
        <f t="shared" si="56"/>
        <v/>
      </c>
      <c r="AA158" s="53" t="str">
        <f t="shared" si="56"/>
        <v/>
      </c>
      <c r="AB158" s="53" t="str">
        <f t="shared" si="56"/>
        <v/>
      </c>
      <c r="AC158" s="53" t="str">
        <f t="shared" si="56"/>
        <v/>
      </c>
      <c r="AD158" s="53" t="str">
        <f t="shared" si="56"/>
        <v/>
      </c>
      <c r="AE158" s="53" t="str">
        <f t="shared" si="56"/>
        <v/>
      </c>
      <c r="AF158" s="53" t="str">
        <f t="shared" si="56"/>
        <v/>
      </c>
      <c r="AG158" s="53" t="str">
        <f t="shared" si="56"/>
        <v/>
      </c>
      <c r="AI158" s="92">
        <f t="shared" si="57"/>
        <v>0</v>
      </c>
      <c r="AJ158" s="62">
        <f t="shared" si="57"/>
        <v>0</v>
      </c>
      <c r="AK158" s="62">
        <f t="shared" si="57"/>
        <v>0</v>
      </c>
      <c r="AL158" s="62">
        <f t="shared" si="57"/>
        <v>0</v>
      </c>
      <c r="AM158" s="62">
        <f t="shared" si="57"/>
        <v>0</v>
      </c>
      <c r="AN158" s="62">
        <f t="shared" si="57"/>
        <v>0</v>
      </c>
      <c r="AO158" s="62">
        <f t="shared" si="57"/>
        <v>0</v>
      </c>
      <c r="AP158" s="62">
        <f t="shared" si="57"/>
        <v>0</v>
      </c>
      <c r="AQ158" s="62">
        <f t="shared" si="57"/>
        <v>0</v>
      </c>
      <c r="AR158" s="62">
        <f t="shared" si="57"/>
        <v>0</v>
      </c>
      <c r="AS158" s="62">
        <f t="shared" si="57"/>
        <v>0</v>
      </c>
      <c r="AT158" s="62">
        <f t="shared" si="57"/>
        <v>0</v>
      </c>
      <c r="AU158" s="62">
        <f t="shared" si="57"/>
        <v>0</v>
      </c>
      <c r="AV158" s="93">
        <f t="shared" si="57"/>
        <v>0</v>
      </c>
      <c r="AX158" s="59">
        <f t="shared" si="38"/>
        <v>0</v>
      </c>
      <c r="AY158" s="59">
        <f t="shared" si="39"/>
        <v>0</v>
      </c>
      <c r="AZ158" s="59">
        <f t="shared" si="40"/>
        <v>0</v>
      </c>
      <c r="BA158" s="59">
        <f t="shared" si="41"/>
        <v>0</v>
      </c>
      <c r="BB158" s="59">
        <f t="shared" si="42"/>
        <v>0</v>
      </c>
      <c r="BC158" s="59">
        <f t="shared" si="43"/>
        <v>0</v>
      </c>
      <c r="BD158" s="59">
        <f t="shared" si="44"/>
        <v>0</v>
      </c>
      <c r="BE158" s="59">
        <f t="shared" si="45"/>
        <v>0</v>
      </c>
      <c r="BF158" s="59">
        <f t="shared" si="46"/>
        <v>0</v>
      </c>
      <c r="BG158" s="59">
        <f t="shared" si="47"/>
        <v>0</v>
      </c>
      <c r="BH158" s="59">
        <f t="shared" si="48"/>
        <v>0</v>
      </c>
      <c r="BI158" s="59">
        <f t="shared" si="49"/>
        <v>0</v>
      </c>
      <c r="BJ158" s="59">
        <f t="shared" si="50"/>
        <v>0</v>
      </c>
      <c r="BK158" s="59">
        <f t="shared" si="51"/>
        <v>0</v>
      </c>
      <c r="BL158" s="53">
        <f t="shared" si="52"/>
        <v>0</v>
      </c>
    </row>
    <row r="159" spans="1:64" hidden="1">
      <c r="A159" s="53">
        <v>37</v>
      </c>
      <c r="B159" s="64" t="str">
        <f t="shared" si="55"/>
        <v/>
      </c>
      <c r="C159" s="64" t="str">
        <f t="shared" si="55"/>
        <v/>
      </c>
      <c r="D159" s="64" t="str">
        <f t="shared" si="55"/>
        <v/>
      </c>
      <c r="E159" s="64" t="str">
        <f t="shared" si="55"/>
        <v/>
      </c>
      <c r="F159" s="64" t="str">
        <f t="shared" si="55"/>
        <v/>
      </c>
      <c r="G159" s="64" t="str">
        <f t="shared" si="55"/>
        <v/>
      </c>
      <c r="H159" s="64" t="str">
        <f t="shared" si="55"/>
        <v/>
      </c>
      <c r="I159" s="64" t="str">
        <f t="shared" si="55"/>
        <v/>
      </c>
      <c r="J159" s="64" t="str">
        <f t="shared" si="55"/>
        <v/>
      </c>
      <c r="K159" s="64" t="str">
        <f t="shared" si="55"/>
        <v/>
      </c>
      <c r="L159" s="64" t="str">
        <f t="shared" si="55"/>
        <v/>
      </c>
      <c r="M159" s="64" t="str">
        <f t="shared" si="55"/>
        <v/>
      </c>
      <c r="N159" s="64" t="str">
        <f t="shared" si="55"/>
        <v/>
      </c>
      <c r="O159" s="64" t="str">
        <f t="shared" si="55"/>
        <v/>
      </c>
      <c r="P159" s="64" t="str">
        <f t="shared" si="55"/>
        <v/>
      </c>
      <c r="R159" s="53">
        <v>37</v>
      </c>
      <c r="S159" s="53" t="str">
        <f t="shared" si="56"/>
        <v/>
      </c>
      <c r="T159" s="53" t="str">
        <f t="shared" si="56"/>
        <v/>
      </c>
      <c r="U159" s="53" t="str">
        <f t="shared" si="56"/>
        <v/>
      </c>
      <c r="V159" s="53" t="str">
        <f t="shared" si="56"/>
        <v/>
      </c>
      <c r="W159" s="53" t="str">
        <f t="shared" si="56"/>
        <v/>
      </c>
      <c r="X159" s="53" t="str">
        <f t="shared" si="56"/>
        <v/>
      </c>
      <c r="Y159" s="53" t="str">
        <f t="shared" si="56"/>
        <v/>
      </c>
      <c r="Z159" s="53" t="str">
        <f t="shared" si="56"/>
        <v/>
      </c>
      <c r="AA159" s="53" t="str">
        <f t="shared" si="56"/>
        <v/>
      </c>
      <c r="AB159" s="53" t="str">
        <f t="shared" si="56"/>
        <v/>
      </c>
      <c r="AC159" s="53" t="str">
        <f t="shared" si="56"/>
        <v/>
      </c>
      <c r="AD159" s="53" t="str">
        <f t="shared" si="56"/>
        <v/>
      </c>
      <c r="AE159" s="53" t="str">
        <f t="shared" si="56"/>
        <v/>
      </c>
      <c r="AF159" s="53" t="str">
        <f t="shared" si="56"/>
        <v/>
      </c>
      <c r="AG159" s="53" t="str">
        <f t="shared" si="56"/>
        <v/>
      </c>
      <c r="AI159" s="92">
        <f t="shared" si="57"/>
        <v>0</v>
      </c>
      <c r="AJ159" s="62">
        <f t="shared" si="57"/>
        <v>0</v>
      </c>
      <c r="AK159" s="62">
        <f t="shared" si="57"/>
        <v>0</v>
      </c>
      <c r="AL159" s="62">
        <f t="shared" si="57"/>
        <v>0</v>
      </c>
      <c r="AM159" s="62">
        <f t="shared" si="57"/>
        <v>0</v>
      </c>
      <c r="AN159" s="62">
        <f t="shared" si="57"/>
        <v>0</v>
      </c>
      <c r="AO159" s="62">
        <f t="shared" si="57"/>
        <v>0</v>
      </c>
      <c r="AP159" s="62">
        <f t="shared" si="57"/>
        <v>0</v>
      </c>
      <c r="AQ159" s="62">
        <f t="shared" si="57"/>
        <v>0</v>
      </c>
      <c r="AR159" s="62">
        <f t="shared" si="57"/>
        <v>0</v>
      </c>
      <c r="AS159" s="62">
        <f t="shared" si="57"/>
        <v>0</v>
      </c>
      <c r="AT159" s="62">
        <f t="shared" si="57"/>
        <v>0</v>
      </c>
      <c r="AU159" s="62">
        <f t="shared" si="57"/>
        <v>0</v>
      </c>
      <c r="AV159" s="93">
        <f t="shared" si="57"/>
        <v>0</v>
      </c>
      <c r="AX159" s="59">
        <f t="shared" si="38"/>
        <v>0</v>
      </c>
      <c r="AY159" s="59">
        <f t="shared" si="39"/>
        <v>0</v>
      </c>
      <c r="AZ159" s="59">
        <f t="shared" si="40"/>
        <v>0</v>
      </c>
      <c r="BA159" s="59">
        <f t="shared" si="41"/>
        <v>0</v>
      </c>
      <c r="BB159" s="59">
        <f t="shared" si="42"/>
        <v>0</v>
      </c>
      <c r="BC159" s="59">
        <f t="shared" si="43"/>
        <v>0</v>
      </c>
      <c r="BD159" s="59">
        <f t="shared" si="44"/>
        <v>0</v>
      </c>
      <c r="BE159" s="59">
        <f t="shared" si="45"/>
        <v>0</v>
      </c>
      <c r="BF159" s="59">
        <f t="shared" si="46"/>
        <v>0</v>
      </c>
      <c r="BG159" s="59">
        <f t="shared" si="47"/>
        <v>0</v>
      </c>
      <c r="BH159" s="59">
        <f t="shared" si="48"/>
        <v>0</v>
      </c>
      <c r="BI159" s="59">
        <f t="shared" si="49"/>
        <v>0</v>
      </c>
      <c r="BJ159" s="59">
        <f t="shared" si="50"/>
        <v>0</v>
      </c>
      <c r="BK159" s="59">
        <f t="shared" si="51"/>
        <v>0</v>
      </c>
      <c r="BL159" s="53">
        <f t="shared" si="52"/>
        <v>0</v>
      </c>
    </row>
    <row r="160" spans="1:64" hidden="1">
      <c r="A160" s="53">
        <v>38</v>
      </c>
      <c r="B160" s="64" t="str">
        <f t="shared" si="55"/>
        <v/>
      </c>
      <c r="C160" s="64" t="str">
        <f t="shared" si="55"/>
        <v/>
      </c>
      <c r="D160" s="64" t="str">
        <f t="shared" si="55"/>
        <v/>
      </c>
      <c r="E160" s="64" t="str">
        <f t="shared" si="55"/>
        <v/>
      </c>
      <c r="F160" s="64" t="str">
        <f t="shared" si="55"/>
        <v/>
      </c>
      <c r="G160" s="64" t="str">
        <f t="shared" si="55"/>
        <v/>
      </c>
      <c r="H160" s="64" t="str">
        <f t="shared" si="55"/>
        <v/>
      </c>
      <c r="I160" s="64" t="str">
        <f t="shared" si="55"/>
        <v/>
      </c>
      <c r="J160" s="64" t="str">
        <f t="shared" si="55"/>
        <v/>
      </c>
      <c r="K160" s="64" t="str">
        <f t="shared" si="55"/>
        <v/>
      </c>
      <c r="L160" s="64" t="str">
        <f t="shared" si="55"/>
        <v/>
      </c>
      <c r="M160" s="64" t="str">
        <f t="shared" si="55"/>
        <v/>
      </c>
      <c r="N160" s="64" t="str">
        <f t="shared" si="55"/>
        <v/>
      </c>
      <c r="O160" s="64" t="str">
        <f t="shared" si="55"/>
        <v/>
      </c>
      <c r="P160" s="64" t="str">
        <f t="shared" si="55"/>
        <v/>
      </c>
      <c r="R160" s="53">
        <v>38</v>
      </c>
      <c r="S160" s="53" t="str">
        <f t="shared" si="56"/>
        <v/>
      </c>
      <c r="T160" s="53" t="str">
        <f t="shared" si="56"/>
        <v/>
      </c>
      <c r="U160" s="53" t="str">
        <f t="shared" si="56"/>
        <v/>
      </c>
      <c r="V160" s="53" t="str">
        <f t="shared" si="56"/>
        <v/>
      </c>
      <c r="W160" s="53" t="str">
        <f t="shared" si="56"/>
        <v/>
      </c>
      <c r="X160" s="53" t="str">
        <f t="shared" si="56"/>
        <v/>
      </c>
      <c r="Y160" s="53" t="str">
        <f t="shared" si="56"/>
        <v/>
      </c>
      <c r="Z160" s="53" t="str">
        <f t="shared" si="56"/>
        <v/>
      </c>
      <c r="AA160" s="53" t="str">
        <f t="shared" si="56"/>
        <v/>
      </c>
      <c r="AB160" s="53" t="str">
        <f t="shared" si="56"/>
        <v/>
      </c>
      <c r="AC160" s="53" t="str">
        <f t="shared" si="56"/>
        <v/>
      </c>
      <c r="AD160" s="53" t="str">
        <f t="shared" si="56"/>
        <v/>
      </c>
      <c r="AE160" s="53" t="str">
        <f t="shared" si="56"/>
        <v/>
      </c>
      <c r="AF160" s="53" t="str">
        <f t="shared" si="56"/>
        <v/>
      </c>
      <c r="AG160" s="53" t="str">
        <f t="shared" si="56"/>
        <v/>
      </c>
      <c r="AI160" s="92">
        <f t="shared" si="57"/>
        <v>0</v>
      </c>
      <c r="AJ160" s="62">
        <f t="shared" si="57"/>
        <v>0</v>
      </c>
      <c r="AK160" s="62">
        <f t="shared" si="57"/>
        <v>0</v>
      </c>
      <c r="AL160" s="62">
        <f t="shared" si="57"/>
        <v>0</v>
      </c>
      <c r="AM160" s="62">
        <f t="shared" si="57"/>
        <v>0</v>
      </c>
      <c r="AN160" s="62">
        <f t="shared" si="57"/>
        <v>0</v>
      </c>
      <c r="AO160" s="62">
        <f t="shared" si="57"/>
        <v>0</v>
      </c>
      <c r="AP160" s="62">
        <f t="shared" si="57"/>
        <v>0</v>
      </c>
      <c r="AQ160" s="62">
        <f t="shared" si="57"/>
        <v>0</v>
      </c>
      <c r="AR160" s="62">
        <f t="shared" si="57"/>
        <v>0</v>
      </c>
      <c r="AS160" s="62">
        <f t="shared" si="57"/>
        <v>0</v>
      </c>
      <c r="AT160" s="62">
        <f t="shared" si="57"/>
        <v>0</v>
      </c>
      <c r="AU160" s="62">
        <f t="shared" si="57"/>
        <v>0</v>
      </c>
      <c r="AV160" s="93">
        <f t="shared" si="57"/>
        <v>0</v>
      </c>
      <c r="AX160" s="59">
        <f t="shared" si="38"/>
        <v>0</v>
      </c>
      <c r="AY160" s="59">
        <f t="shared" si="39"/>
        <v>0</v>
      </c>
      <c r="AZ160" s="59">
        <f t="shared" si="40"/>
        <v>0</v>
      </c>
      <c r="BA160" s="59">
        <f t="shared" si="41"/>
        <v>0</v>
      </c>
      <c r="BB160" s="59">
        <f t="shared" si="42"/>
        <v>0</v>
      </c>
      <c r="BC160" s="59">
        <f t="shared" si="43"/>
        <v>0</v>
      </c>
      <c r="BD160" s="59">
        <f t="shared" si="44"/>
        <v>0</v>
      </c>
      <c r="BE160" s="59">
        <f t="shared" si="45"/>
        <v>0</v>
      </c>
      <c r="BF160" s="59">
        <f t="shared" si="46"/>
        <v>0</v>
      </c>
      <c r="BG160" s="59">
        <f t="shared" si="47"/>
        <v>0</v>
      </c>
      <c r="BH160" s="59">
        <f t="shared" si="48"/>
        <v>0</v>
      </c>
      <c r="BI160" s="59">
        <f t="shared" si="49"/>
        <v>0</v>
      </c>
      <c r="BJ160" s="59">
        <f t="shared" si="50"/>
        <v>0</v>
      </c>
      <c r="BK160" s="59">
        <f t="shared" si="51"/>
        <v>0</v>
      </c>
      <c r="BL160" s="53">
        <f t="shared" si="52"/>
        <v>0</v>
      </c>
    </row>
    <row r="161" spans="1:64" hidden="1">
      <c r="A161" s="53">
        <v>39</v>
      </c>
      <c r="B161" s="64" t="str">
        <f t="shared" si="55"/>
        <v/>
      </c>
      <c r="C161" s="64" t="str">
        <f t="shared" si="55"/>
        <v/>
      </c>
      <c r="D161" s="64" t="str">
        <f t="shared" si="55"/>
        <v/>
      </c>
      <c r="E161" s="64" t="str">
        <f t="shared" si="55"/>
        <v/>
      </c>
      <c r="F161" s="64" t="str">
        <f t="shared" si="55"/>
        <v/>
      </c>
      <c r="G161" s="64" t="str">
        <f t="shared" si="55"/>
        <v/>
      </c>
      <c r="H161" s="64" t="str">
        <f t="shared" si="55"/>
        <v/>
      </c>
      <c r="I161" s="64" t="str">
        <f t="shared" si="55"/>
        <v/>
      </c>
      <c r="J161" s="64" t="str">
        <f t="shared" si="55"/>
        <v/>
      </c>
      <c r="K161" s="64" t="str">
        <f t="shared" si="55"/>
        <v/>
      </c>
      <c r="L161" s="64" t="str">
        <f t="shared" si="55"/>
        <v/>
      </c>
      <c r="M161" s="64" t="str">
        <f t="shared" si="55"/>
        <v/>
      </c>
      <c r="N161" s="64" t="str">
        <f t="shared" si="55"/>
        <v/>
      </c>
      <c r="O161" s="64" t="str">
        <f t="shared" si="55"/>
        <v/>
      </c>
      <c r="P161" s="64" t="str">
        <f t="shared" si="55"/>
        <v/>
      </c>
      <c r="R161" s="53">
        <v>39</v>
      </c>
      <c r="S161" s="53" t="str">
        <f t="shared" si="56"/>
        <v/>
      </c>
      <c r="T161" s="53" t="str">
        <f t="shared" si="56"/>
        <v/>
      </c>
      <c r="U161" s="53" t="str">
        <f t="shared" si="56"/>
        <v/>
      </c>
      <c r="V161" s="53" t="str">
        <f t="shared" si="56"/>
        <v/>
      </c>
      <c r="W161" s="53" t="str">
        <f t="shared" si="56"/>
        <v/>
      </c>
      <c r="X161" s="53" t="str">
        <f t="shared" si="56"/>
        <v/>
      </c>
      <c r="Y161" s="53" t="str">
        <f t="shared" si="56"/>
        <v/>
      </c>
      <c r="Z161" s="53" t="str">
        <f t="shared" si="56"/>
        <v/>
      </c>
      <c r="AA161" s="53" t="str">
        <f t="shared" si="56"/>
        <v/>
      </c>
      <c r="AB161" s="53" t="str">
        <f t="shared" si="56"/>
        <v/>
      </c>
      <c r="AC161" s="53" t="str">
        <f t="shared" si="56"/>
        <v/>
      </c>
      <c r="AD161" s="53" t="str">
        <f t="shared" si="56"/>
        <v/>
      </c>
      <c r="AE161" s="53" t="str">
        <f t="shared" si="56"/>
        <v/>
      </c>
      <c r="AF161" s="53" t="str">
        <f t="shared" si="56"/>
        <v/>
      </c>
      <c r="AG161" s="53" t="str">
        <f t="shared" si="56"/>
        <v/>
      </c>
      <c r="AI161" s="92">
        <f t="shared" si="57"/>
        <v>0</v>
      </c>
      <c r="AJ161" s="62">
        <f t="shared" si="57"/>
        <v>0</v>
      </c>
      <c r="AK161" s="62">
        <f t="shared" si="57"/>
        <v>0</v>
      </c>
      <c r="AL161" s="62">
        <f t="shared" si="57"/>
        <v>0</v>
      </c>
      <c r="AM161" s="62">
        <f t="shared" si="57"/>
        <v>0</v>
      </c>
      <c r="AN161" s="62">
        <f t="shared" si="57"/>
        <v>0</v>
      </c>
      <c r="AO161" s="62">
        <f t="shared" si="57"/>
        <v>0</v>
      </c>
      <c r="AP161" s="62">
        <f t="shared" si="57"/>
        <v>0</v>
      </c>
      <c r="AQ161" s="62">
        <f t="shared" si="57"/>
        <v>0</v>
      </c>
      <c r="AR161" s="62">
        <f t="shared" si="57"/>
        <v>0</v>
      </c>
      <c r="AS161" s="62">
        <f t="shared" si="57"/>
        <v>0</v>
      </c>
      <c r="AT161" s="62">
        <f t="shared" si="57"/>
        <v>0</v>
      </c>
      <c r="AU161" s="62">
        <f t="shared" si="57"/>
        <v>0</v>
      </c>
      <c r="AV161" s="93">
        <f t="shared" si="57"/>
        <v>0</v>
      </c>
      <c r="AX161" s="59">
        <f t="shared" si="38"/>
        <v>0</v>
      </c>
      <c r="AY161" s="59">
        <f t="shared" si="39"/>
        <v>0</v>
      </c>
      <c r="AZ161" s="59">
        <f t="shared" si="40"/>
        <v>0</v>
      </c>
      <c r="BA161" s="59">
        <f t="shared" si="41"/>
        <v>0</v>
      </c>
      <c r="BB161" s="59">
        <f t="shared" si="42"/>
        <v>0</v>
      </c>
      <c r="BC161" s="59">
        <f t="shared" si="43"/>
        <v>0</v>
      </c>
      <c r="BD161" s="59">
        <f t="shared" si="44"/>
        <v>0</v>
      </c>
      <c r="BE161" s="59">
        <f t="shared" si="45"/>
        <v>0</v>
      </c>
      <c r="BF161" s="59">
        <f t="shared" si="46"/>
        <v>0</v>
      </c>
      <c r="BG161" s="59">
        <f t="shared" si="47"/>
        <v>0</v>
      </c>
      <c r="BH161" s="59">
        <f t="shared" si="48"/>
        <v>0</v>
      </c>
      <c r="BI161" s="59">
        <f t="shared" si="49"/>
        <v>0</v>
      </c>
      <c r="BJ161" s="59">
        <f t="shared" si="50"/>
        <v>0</v>
      </c>
      <c r="BK161" s="59">
        <f t="shared" si="51"/>
        <v>0</v>
      </c>
      <c r="BL161" s="53">
        <f t="shared" si="52"/>
        <v>0</v>
      </c>
    </row>
    <row r="162" spans="1:64" hidden="1">
      <c r="A162" s="53">
        <v>40</v>
      </c>
      <c r="B162" s="64" t="str">
        <f t="shared" si="55"/>
        <v/>
      </c>
      <c r="C162" s="64" t="str">
        <f t="shared" si="55"/>
        <v/>
      </c>
      <c r="D162" s="64" t="str">
        <f t="shared" si="55"/>
        <v/>
      </c>
      <c r="E162" s="64" t="str">
        <f t="shared" si="55"/>
        <v/>
      </c>
      <c r="F162" s="64" t="str">
        <f t="shared" si="55"/>
        <v/>
      </c>
      <c r="G162" s="64" t="str">
        <f t="shared" si="55"/>
        <v/>
      </c>
      <c r="H162" s="64" t="str">
        <f t="shared" si="55"/>
        <v/>
      </c>
      <c r="I162" s="64" t="str">
        <f t="shared" si="55"/>
        <v/>
      </c>
      <c r="J162" s="64" t="str">
        <f t="shared" si="55"/>
        <v/>
      </c>
      <c r="K162" s="64" t="str">
        <f t="shared" si="55"/>
        <v/>
      </c>
      <c r="L162" s="64" t="str">
        <f t="shared" si="55"/>
        <v/>
      </c>
      <c r="M162" s="64" t="str">
        <f t="shared" si="55"/>
        <v/>
      </c>
      <c r="N162" s="64" t="str">
        <f t="shared" si="55"/>
        <v/>
      </c>
      <c r="O162" s="64" t="str">
        <f t="shared" si="55"/>
        <v/>
      </c>
      <c r="P162" s="64" t="str">
        <f t="shared" si="55"/>
        <v/>
      </c>
      <c r="R162" s="53">
        <v>40</v>
      </c>
      <c r="S162" s="53" t="str">
        <f t="shared" si="56"/>
        <v/>
      </c>
      <c r="T162" s="53" t="str">
        <f t="shared" si="56"/>
        <v/>
      </c>
      <c r="U162" s="53" t="str">
        <f t="shared" si="56"/>
        <v/>
      </c>
      <c r="V162" s="53" t="str">
        <f t="shared" si="56"/>
        <v/>
      </c>
      <c r="W162" s="53" t="str">
        <f t="shared" si="56"/>
        <v/>
      </c>
      <c r="X162" s="53" t="str">
        <f t="shared" si="56"/>
        <v/>
      </c>
      <c r="Y162" s="53" t="str">
        <f t="shared" si="56"/>
        <v/>
      </c>
      <c r="Z162" s="53" t="str">
        <f t="shared" si="56"/>
        <v/>
      </c>
      <c r="AA162" s="53" t="str">
        <f t="shared" si="56"/>
        <v/>
      </c>
      <c r="AB162" s="53" t="str">
        <f t="shared" si="56"/>
        <v/>
      </c>
      <c r="AC162" s="53" t="str">
        <f t="shared" si="56"/>
        <v/>
      </c>
      <c r="AD162" s="53" t="str">
        <f t="shared" si="56"/>
        <v/>
      </c>
      <c r="AE162" s="53" t="str">
        <f t="shared" si="56"/>
        <v/>
      </c>
      <c r="AF162" s="53" t="str">
        <f t="shared" si="56"/>
        <v/>
      </c>
      <c r="AG162" s="53" t="str">
        <f t="shared" si="56"/>
        <v/>
      </c>
      <c r="AI162" s="92">
        <f t="shared" si="57"/>
        <v>0</v>
      </c>
      <c r="AJ162" s="62">
        <f t="shared" si="57"/>
        <v>0</v>
      </c>
      <c r="AK162" s="62">
        <f t="shared" si="57"/>
        <v>0</v>
      </c>
      <c r="AL162" s="62">
        <f t="shared" si="57"/>
        <v>0</v>
      </c>
      <c r="AM162" s="62">
        <f t="shared" si="57"/>
        <v>0</v>
      </c>
      <c r="AN162" s="62">
        <f t="shared" si="57"/>
        <v>0</v>
      </c>
      <c r="AO162" s="62">
        <f t="shared" si="57"/>
        <v>0</v>
      </c>
      <c r="AP162" s="62">
        <f t="shared" si="57"/>
        <v>0</v>
      </c>
      <c r="AQ162" s="62">
        <f t="shared" si="57"/>
        <v>0</v>
      </c>
      <c r="AR162" s="62">
        <f t="shared" si="57"/>
        <v>0</v>
      </c>
      <c r="AS162" s="62">
        <f t="shared" si="57"/>
        <v>0</v>
      </c>
      <c r="AT162" s="62">
        <f t="shared" si="57"/>
        <v>0</v>
      </c>
      <c r="AU162" s="62">
        <f t="shared" si="57"/>
        <v>0</v>
      </c>
      <c r="AV162" s="93">
        <f t="shared" si="57"/>
        <v>0</v>
      </c>
      <c r="AX162" s="59">
        <f t="shared" si="38"/>
        <v>0</v>
      </c>
      <c r="AY162" s="59">
        <f t="shared" si="39"/>
        <v>0</v>
      </c>
      <c r="AZ162" s="59">
        <f t="shared" si="40"/>
        <v>0</v>
      </c>
      <c r="BA162" s="59">
        <f t="shared" si="41"/>
        <v>0</v>
      </c>
      <c r="BB162" s="59">
        <f t="shared" si="42"/>
        <v>0</v>
      </c>
      <c r="BC162" s="59">
        <f t="shared" si="43"/>
        <v>0</v>
      </c>
      <c r="BD162" s="59">
        <f t="shared" si="44"/>
        <v>0</v>
      </c>
      <c r="BE162" s="59">
        <f t="shared" si="45"/>
        <v>0</v>
      </c>
      <c r="BF162" s="59">
        <f t="shared" si="46"/>
        <v>0</v>
      </c>
      <c r="BG162" s="59">
        <f t="shared" si="47"/>
        <v>0</v>
      </c>
      <c r="BH162" s="59">
        <f t="shared" si="48"/>
        <v>0</v>
      </c>
      <c r="BI162" s="59">
        <f t="shared" si="49"/>
        <v>0</v>
      </c>
      <c r="BJ162" s="59">
        <f t="shared" si="50"/>
        <v>0</v>
      </c>
      <c r="BK162" s="59">
        <f t="shared" si="51"/>
        <v>0</v>
      </c>
      <c r="BL162" s="53">
        <f t="shared" si="52"/>
        <v>0</v>
      </c>
    </row>
    <row r="163" spans="1:64" hidden="1">
      <c r="A163" s="53">
        <v>41</v>
      </c>
      <c r="B163" s="64" t="str">
        <f t="shared" si="55"/>
        <v/>
      </c>
      <c r="C163" s="64" t="str">
        <f t="shared" si="55"/>
        <v/>
      </c>
      <c r="D163" s="64" t="str">
        <f t="shared" si="55"/>
        <v/>
      </c>
      <c r="E163" s="64" t="str">
        <f t="shared" si="55"/>
        <v/>
      </c>
      <c r="F163" s="64" t="str">
        <f t="shared" si="55"/>
        <v/>
      </c>
      <c r="G163" s="64" t="str">
        <f t="shared" si="55"/>
        <v/>
      </c>
      <c r="H163" s="64" t="str">
        <f t="shared" si="55"/>
        <v/>
      </c>
      <c r="I163" s="64" t="str">
        <f t="shared" si="55"/>
        <v/>
      </c>
      <c r="J163" s="64" t="str">
        <f t="shared" si="55"/>
        <v/>
      </c>
      <c r="K163" s="64" t="str">
        <f t="shared" si="55"/>
        <v/>
      </c>
      <c r="L163" s="64" t="str">
        <f t="shared" si="55"/>
        <v/>
      </c>
      <c r="M163" s="64" t="str">
        <f t="shared" si="55"/>
        <v/>
      </c>
      <c r="N163" s="64" t="str">
        <f t="shared" si="55"/>
        <v/>
      </c>
      <c r="O163" s="64" t="str">
        <f t="shared" si="55"/>
        <v/>
      </c>
      <c r="P163" s="64" t="str">
        <f t="shared" si="55"/>
        <v/>
      </c>
      <c r="R163" s="53">
        <v>41</v>
      </c>
      <c r="S163" s="53" t="str">
        <f t="shared" si="56"/>
        <v/>
      </c>
      <c r="T163" s="53" t="str">
        <f t="shared" si="56"/>
        <v/>
      </c>
      <c r="U163" s="53" t="str">
        <f t="shared" si="56"/>
        <v/>
      </c>
      <c r="V163" s="53" t="str">
        <f t="shared" si="56"/>
        <v/>
      </c>
      <c r="W163" s="53" t="str">
        <f t="shared" si="56"/>
        <v/>
      </c>
      <c r="X163" s="53" t="str">
        <f t="shared" si="56"/>
        <v/>
      </c>
      <c r="Y163" s="53" t="str">
        <f t="shared" si="56"/>
        <v/>
      </c>
      <c r="Z163" s="53" t="str">
        <f t="shared" si="56"/>
        <v/>
      </c>
      <c r="AA163" s="53" t="str">
        <f t="shared" si="56"/>
        <v/>
      </c>
      <c r="AB163" s="53" t="str">
        <f t="shared" si="56"/>
        <v/>
      </c>
      <c r="AC163" s="53" t="str">
        <f t="shared" si="56"/>
        <v/>
      </c>
      <c r="AD163" s="53" t="str">
        <f t="shared" si="56"/>
        <v/>
      </c>
      <c r="AE163" s="53" t="str">
        <f t="shared" si="56"/>
        <v/>
      </c>
      <c r="AF163" s="53" t="str">
        <f t="shared" si="56"/>
        <v/>
      </c>
      <c r="AG163" s="53" t="str">
        <f t="shared" si="56"/>
        <v/>
      </c>
      <c r="AI163" s="92">
        <f t="shared" si="57"/>
        <v>0</v>
      </c>
      <c r="AJ163" s="62">
        <f t="shared" si="57"/>
        <v>0</v>
      </c>
      <c r="AK163" s="62">
        <f t="shared" si="57"/>
        <v>0</v>
      </c>
      <c r="AL163" s="62">
        <f t="shared" si="57"/>
        <v>0</v>
      </c>
      <c r="AM163" s="62">
        <f t="shared" si="57"/>
        <v>0</v>
      </c>
      <c r="AN163" s="62">
        <f t="shared" si="57"/>
        <v>0</v>
      </c>
      <c r="AO163" s="62">
        <f t="shared" si="57"/>
        <v>0</v>
      </c>
      <c r="AP163" s="62">
        <f t="shared" si="57"/>
        <v>0</v>
      </c>
      <c r="AQ163" s="62">
        <f t="shared" si="57"/>
        <v>0</v>
      </c>
      <c r="AR163" s="62">
        <f t="shared" si="57"/>
        <v>0</v>
      </c>
      <c r="AS163" s="62">
        <f t="shared" si="57"/>
        <v>0</v>
      </c>
      <c r="AT163" s="62">
        <f t="shared" si="57"/>
        <v>0</v>
      </c>
      <c r="AU163" s="62">
        <f t="shared" si="57"/>
        <v>0</v>
      </c>
      <c r="AV163" s="93">
        <f t="shared" si="57"/>
        <v>0</v>
      </c>
      <c r="AX163" s="59">
        <f t="shared" si="38"/>
        <v>0</v>
      </c>
      <c r="AY163" s="59">
        <f t="shared" si="39"/>
        <v>0</v>
      </c>
      <c r="AZ163" s="59">
        <f t="shared" si="40"/>
        <v>0</v>
      </c>
      <c r="BA163" s="59">
        <f t="shared" si="41"/>
        <v>0</v>
      </c>
      <c r="BB163" s="59">
        <f t="shared" si="42"/>
        <v>0</v>
      </c>
      <c r="BC163" s="59">
        <f t="shared" si="43"/>
        <v>0</v>
      </c>
      <c r="BD163" s="59">
        <f t="shared" si="44"/>
        <v>0</v>
      </c>
      <c r="BE163" s="59">
        <f t="shared" si="45"/>
        <v>0</v>
      </c>
      <c r="BF163" s="59">
        <f t="shared" si="46"/>
        <v>0</v>
      </c>
      <c r="BG163" s="59">
        <f t="shared" si="47"/>
        <v>0</v>
      </c>
      <c r="BH163" s="59">
        <f t="shared" si="48"/>
        <v>0</v>
      </c>
      <c r="BI163" s="59">
        <f t="shared" si="49"/>
        <v>0</v>
      </c>
      <c r="BJ163" s="59">
        <f t="shared" si="50"/>
        <v>0</v>
      </c>
      <c r="BK163" s="59">
        <f t="shared" si="51"/>
        <v>0</v>
      </c>
      <c r="BL163" s="53">
        <f t="shared" si="52"/>
        <v>0</v>
      </c>
    </row>
    <row r="164" spans="1:64" hidden="1">
      <c r="A164" s="53">
        <v>42</v>
      </c>
      <c r="B164" s="64" t="str">
        <f t="shared" si="55"/>
        <v/>
      </c>
      <c r="C164" s="64" t="str">
        <f t="shared" si="55"/>
        <v/>
      </c>
      <c r="D164" s="64" t="str">
        <f t="shared" si="55"/>
        <v/>
      </c>
      <c r="E164" s="64" t="str">
        <f t="shared" si="55"/>
        <v/>
      </c>
      <c r="F164" s="64" t="str">
        <f t="shared" si="55"/>
        <v/>
      </c>
      <c r="G164" s="64" t="str">
        <f t="shared" si="55"/>
        <v/>
      </c>
      <c r="H164" s="64" t="str">
        <f t="shared" si="55"/>
        <v/>
      </c>
      <c r="I164" s="64" t="str">
        <f t="shared" si="55"/>
        <v/>
      </c>
      <c r="J164" s="64" t="str">
        <f t="shared" si="55"/>
        <v/>
      </c>
      <c r="K164" s="64" t="str">
        <f t="shared" si="55"/>
        <v/>
      </c>
      <c r="L164" s="64" t="str">
        <f t="shared" si="55"/>
        <v/>
      </c>
      <c r="M164" s="64" t="str">
        <f t="shared" si="55"/>
        <v/>
      </c>
      <c r="N164" s="64" t="str">
        <f t="shared" si="55"/>
        <v/>
      </c>
      <c r="O164" s="64" t="str">
        <f t="shared" si="55"/>
        <v/>
      </c>
      <c r="P164" s="64" t="str">
        <f t="shared" si="55"/>
        <v/>
      </c>
      <c r="R164" s="53">
        <v>42</v>
      </c>
      <c r="S164" s="53" t="str">
        <f t="shared" si="56"/>
        <v/>
      </c>
      <c r="T164" s="53" t="str">
        <f t="shared" si="56"/>
        <v/>
      </c>
      <c r="U164" s="53" t="str">
        <f t="shared" si="56"/>
        <v/>
      </c>
      <c r="V164" s="53" t="str">
        <f t="shared" si="56"/>
        <v/>
      </c>
      <c r="W164" s="53" t="str">
        <f t="shared" si="56"/>
        <v/>
      </c>
      <c r="X164" s="53" t="str">
        <f t="shared" si="56"/>
        <v/>
      </c>
      <c r="Y164" s="53" t="str">
        <f t="shared" si="56"/>
        <v/>
      </c>
      <c r="Z164" s="53" t="str">
        <f t="shared" si="56"/>
        <v/>
      </c>
      <c r="AA164" s="53" t="str">
        <f t="shared" si="56"/>
        <v/>
      </c>
      <c r="AB164" s="53" t="str">
        <f t="shared" si="56"/>
        <v/>
      </c>
      <c r="AC164" s="53" t="str">
        <f t="shared" si="56"/>
        <v/>
      </c>
      <c r="AD164" s="53" t="str">
        <f t="shared" si="56"/>
        <v/>
      </c>
      <c r="AE164" s="53" t="str">
        <f t="shared" si="56"/>
        <v/>
      </c>
      <c r="AF164" s="53" t="str">
        <f t="shared" si="56"/>
        <v/>
      </c>
      <c r="AG164" s="53" t="str">
        <f t="shared" si="56"/>
        <v/>
      </c>
      <c r="AI164" s="92">
        <f t="shared" si="57"/>
        <v>0</v>
      </c>
      <c r="AJ164" s="62">
        <f t="shared" si="57"/>
        <v>0</v>
      </c>
      <c r="AK164" s="62">
        <f t="shared" si="57"/>
        <v>0</v>
      </c>
      <c r="AL164" s="62">
        <f t="shared" si="57"/>
        <v>0</v>
      </c>
      <c r="AM164" s="62">
        <f t="shared" si="57"/>
        <v>0</v>
      </c>
      <c r="AN164" s="62">
        <f t="shared" si="57"/>
        <v>0</v>
      </c>
      <c r="AO164" s="62">
        <f t="shared" si="57"/>
        <v>0</v>
      </c>
      <c r="AP164" s="62">
        <f t="shared" si="57"/>
        <v>0</v>
      </c>
      <c r="AQ164" s="62">
        <f t="shared" si="57"/>
        <v>0</v>
      </c>
      <c r="AR164" s="62">
        <f t="shared" si="57"/>
        <v>0</v>
      </c>
      <c r="AS164" s="62">
        <f t="shared" si="57"/>
        <v>0</v>
      </c>
      <c r="AT164" s="62">
        <f t="shared" si="57"/>
        <v>0</v>
      </c>
      <c r="AU164" s="62">
        <f t="shared" si="57"/>
        <v>0</v>
      </c>
      <c r="AV164" s="93">
        <f t="shared" si="57"/>
        <v>0</v>
      </c>
      <c r="AX164" s="59">
        <f t="shared" si="38"/>
        <v>0</v>
      </c>
      <c r="AY164" s="59">
        <f t="shared" si="39"/>
        <v>0</v>
      </c>
      <c r="AZ164" s="59">
        <f t="shared" si="40"/>
        <v>0</v>
      </c>
      <c r="BA164" s="59">
        <f t="shared" si="41"/>
        <v>0</v>
      </c>
      <c r="BB164" s="59">
        <f t="shared" si="42"/>
        <v>0</v>
      </c>
      <c r="BC164" s="59">
        <f t="shared" si="43"/>
        <v>0</v>
      </c>
      <c r="BD164" s="59">
        <f t="shared" si="44"/>
        <v>0</v>
      </c>
      <c r="BE164" s="59">
        <f t="shared" si="45"/>
        <v>0</v>
      </c>
      <c r="BF164" s="59">
        <f t="shared" si="46"/>
        <v>0</v>
      </c>
      <c r="BG164" s="59">
        <f t="shared" si="47"/>
        <v>0</v>
      </c>
      <c r="BH164" s="59">
        <f t="shared" si="48"/>
        <v>0</v>
      </c>
      <c r="BI164" s="59">
        <f t="shared" si="49"/>
        <v>0</v>
      </c>
      <c r="BJ164" s="59">
        <f t="shared" si="50"/>
        <v>0</v>
      </c>
      <c r="BK164" s="59">
        <f t="shared" si="51"/>
        <v>0</v>
      </c>
      <c r="BL164" s="53">
        <f t="shared" si="52"/>
        <v>0</v>
      </c>
    </row>
    <row r="165" spans="1:64" hidden="1">
      <c r="A165" s="53">
        <v>43</v>
      </c>
      <c r="B165" s="64" t="str">
        <f t="shared" si="55"/>
        <v/>
      </c>
      <c r="C165" s="64" t="str">
        <f t="shared" si="55"/>
        <v/>
      </c>
      <c r="D165" s="64" t="str">
        <f t="shared" si="55"/>
        <v/>
      </c>
      <c r="E165" s="64" t="str">
        <f t="shared" si="55"/>
        <v/>
      </c>
      <c r="F165" s="64" t="str">
        <f t="shared" si="55"/>
        <v/>
      </c>
      <c r="G165" s="64" t="str">
        <f t="shared" si="55"/>
        <v/>
      </c>
      <c r="H165" s="64" t="str">
        <f t="shared" si="55"/>
        <v/>
      </c>
      <c r="I165" s="64" t="str">
        <f t="shared" si="55"/>
        <v/>
      </c>
      <c r="J165" s="64" t="str">
        <f t="shared" si="55"/>
        <v/>
      </c>
      <c r="K165" s="64" t="str">
        <f t="shared" si="55"/>
        <v/>
      </c>
      <c r="L165" s="64" t="str">
        <f t="shared" si="55"/>
        <v/>
      </c>
      <c r="M165" s="64" t="str">
        <f t="shared" si="55"/>
        <v/>
      </c>
      <c r="N165" s="64" t="str">
        <f t="shared" si="55"/>
        <v/>
      </c>
      <c r="O165" s="64" t="str">
        <f t="shared" si="55"/>
        <v/>
      </c>
      <c r="P165" s="64" t="str">
        <f t="shared" si="55"/>
        <v/>
      </c>
      <c r="R165" s="53">
        <v>43</v>
      </c>
      <c r="S165" s="53" t="str">
        <f t="shared" si="56"/>
        <v/>
      </c>
      <c r="T165" s="53" t="str">
        <f t="shared" si="56"/>
        <v/>
      </c>
      <c r="U165" s="53" t="str">
        <f t="shared" si="56"/>
        <v/>
      </c>
      <c r="V165" s="53" t="str">
        <f t="shared" si="56"/>
        <v/>
      </c>
      <c r="W165" s="53" t="str">
        <f t="shared" si="56"/>
        <v/>
      </c>
      <c r="X165" s="53" t="str">
        <f t="shared" si="56"/>
        <v/>
      </c>
      <c r="Y165" s="53" t="str">
        <f t="shared" si="56"/>
        <v/>
      </c>
      <c r="Z165" s="53" t="str">
        <f t="shared" si="56"/>
        <v/>
      </c>
      <c r="AA165" s="53" t="str">
        <f t="shared" si="56"/>
        <v/>
      </c>
      <c r="AB165" s="53" t="str">
        <f t="shared" si="56"/>
        <v/>
      </c>
      <c r="AC165" s="53" t="str">
        <f t="shared" si="56"/>
        <v/>
      </c>
      <c r="AD165" s="53" t="str">
        <f t="shared" si="56"/>
        <v/>
      </c>
      <c r="AE165" s="53" t="str">
        <f t="shared" si="56"/>
        <v/>
      </c>
      <c r="AF165" s="53" t="str">
        <f t="shared" si="56"/>
        <v/>
      </c>
      <c r="AG165" s="53" t="str">
        <f t="shared" si="56"/>
        <v/>
      </c>
      <c r="AI165" s="92">
        <f t="shared" si="57"/>
        <v>0</v>
      </c>
      <c r="AJ165" s="62">
        <f t="shared" si="57"/>
        <v>0</v>
      </c>
      <c r="AK165" s="62">
        <f t="shared" si="57"/>
        <v>0</v>
      </c>
      <c r="AL165" s="62">
        <f t="shared" si="57"/>
        <v>0</v>
      </c>
      <c r="AM165" s="62">
        <f t="shared" si="57"/>
        <v>0</v>
      </c>
      <c r="AN165" s="62">
        <f t="shared" si="57"/>
        <v>0</v>
      </c>
      <c r="AO165" s="62">
        <f t="shared" si="57"/>
        <v>0</v>
      </c>
      <c r="AP165" s="62">
        <f t="shared" si="57"/>
        <v>0</v>
      </c>
      <c r="AQ165" s="62">
        <f t="shared" si="57"/>
        <v>0</v>
      </c>
      <c r="AR165" s="62">
        <f t="shared" si="57"/>
        <v>0</v>
      </c>
      <c r="AS165" s="62">
        <f t="shared" si="57"/>
        <v>0</v>
      </c>
      <c r="AT165" s="62">
        <f t="shared" si="57"/>
        <v>0</v>
      </c>
      <c r="AU165" s="62">
        <f t="shared" si="57"/>
        <v>0</v>
      </c>
      <c r="AV165" s="93">
        <f t="shared" si="57"/>
        <v>0</v>
      </c>
      <c r="AX165" s="59">
        <f t="shared" si="38"/>
        <v>0</v>
      </c>
      <c r="AY165" s="59">
        <f t="shared" si="39"/>
        <v>0</v>
      </c>
      <c r="AZ165" s="59">
        <f t="shared" si="40"/>
        <v>0</v>
      </c>
      <c r="BA165" s="59">
        <f t="shared" si="41"/>
        <v>0</v>
      </c>
      <c r="BB165" s="59">
        <f t="shared" si="42"/>
        <v>0</v>
      </c>
      <c r="BC165" s="59">
        <f t="shared" si="43"/>
        <v>0</v>
      </c>
      <c r="BD165" s="59">
        <f t="shared" si="44"/>
        <v>0</v>
      </c>
      <c r="BE165" s="59">
        <f t="shared" si="45"/>
        <v>0</v>
      </c>
      <c r="BF165" s="59">
        <f t="shared" si="46"/>
        <v>0</v>
      </c>
      <c r="BG165" s="59">
        <f t="shared" si="47"/>
        <v>0</v>
      </c>
      <c r="BH165" s="59">
        <f t="shared" si="48"/>
        <v>0</v>
      </c>
      <c r="BI165" s="59">
        <f t="shared" si="49"/>
        <v>0</v>
      </c>
      <c r="BJ165" s="59">
        <f t="shared" si="50"/>
        <v>0</v>
      </c>
      <c r="BK165" s="59">
        <f t="shared" si="51"/>
        <v>0</v>
      </c>
      <c r="BL165" s="53">
        <f t="shared" si="52"/>
        <v>0</v>
      </c>
    </row>
    <row r="166" spans="1:64" hidden="1">
      <c r="A166" s="53">
        <v>44</v>
      </c>
      <c r="B166" s="64" t="str">
        <f t="shared" si="55"/>
        <v/>
      </c>
      <c r="C166" s="64" t="str">
        <f t="shared" si="55"/>
        <v/>
      </c>
      <c r="D166" s="64" t="str">
        <f t="shared" si="55"/>
        <v/>
      </c>
      <c r="E166" s="64" t="str">
        <f t="shared" si="55"/>
        <v/>
      </c>
      <c r="F166" s="64" t="str">
        <f t="shared" si="55"/>
        <v/>
      </c>
      <c r="G166" s="64" t="str">
        <f t="shared" si="55"/>
        <v/>
      </c>
      <c r="H166" s="64" t="str">
        <f t="shared" si="55"/>
        <v/>
      </c>
      <c r="I166" s="64" t="str">
        <f t="shared" si="55"/>
        <v/>
      </c>
      <c r="J166" s="64" t="str">
        <f t="shared" si="55"/>
        <v/>
      </c>
      <c r="K166" s="64" t="str">
        <f t="shared" si="55"/>
        <v/>
      </c>
      <c r="L166" s="64" t="str">
        <f t="shared" si="55"/>
        <v/>
      </c>
      <c r="M166" s="64" t="str">
        <f t="shared" si="55"/>
        <v/>
      </c>
      <c r="N166" s="64" t="str">
        <f t="shared" si="55"/>
        <v/>
      </c>
      <c r="O166" s="64" t="str">
        <f t="shared" si="55"/>
        <v/>
      </c>
      <c r="P166" s="64" t="str">
        <f t="shared" si="55"/>
        <v/>
      </c>
      <c r="R166" s="53">
        <v>44</v>
      </c>
      <c r="S166" s="53" t="str">
        <f t="shared" si="56"/>
        <v/>
      </c>
      <c r="T166" s="53" t="str">
        <f t="shared" si="56"/>
        <v/>
      </c>
      <c r="U166" s="53" t="str">
        <f t="shared" si="56"/>
        <v/>
      </c>
      <c r="V166" s="53" t="str">
        <f t="shared" si="56"/>
        <v/>
      </c>
      <c r="W166" s="53" t="str">
        <f t="shared" si="56"/>
        <v/>
      </c>
      <c r="X166" s="53" t="str">
        <f t="shared" si="56"/>
        <v/>
      </c>
      <c r="Y166" s="53" t="str">
        <f t="shared" si="56"/>
        <v/>
      </c>
      <c r="Z166" s="53" t="str">
        <f t="shared" si="56"/>
        <v/>
      </c>
      <c r="AA166" s="53" t="str">
        <f t="shared" si="56"/>
        <v/>
      </c>
      <c r="AB166" s="53" t="str">
        <f t="shared" si="56"/>
        <v/>
      </c>
      <c r="AC166" s="53" t="str">
        <f t="shared" si="56"/>
        <v/>
      </c>
      <c r="AD166" s="53" t="str">
        <f t="shared" si="56"/>
        <v/>
      </c>
      <c r="AE166" s="53" t="str">
        <f t="shared" si="56"/>
        <v/>
      </c>
      <c r="AF166" s="53" t="str">
        <f t="shared" si="56"/>
        <v/>
      </c>
      <c r="AG166" s="53" t="str">
        <f t="shared" si="56"/>
        <v/>
      </c>
      <c r="AI166" s="92">
        <f t="shared" ref="AI166:AV173" si="58">COUNTIF($S166:$AG166,AI$122)</f>
        <v>0</v>
      </c>
      <c r="AJ166" s="62">
        <f t="shared" si="58"/>
        <v>0</v>
      </c>
      <c r="AK166" s="62">
        <f t="shared" si="58"/>
        <v>0</v>
      </c>
      <c r="AL166" s="62">
        <f t="shared" si="58"/>
        <v>0</v>
      </c>
      <c r="AM166" s="62">
        <f t="shared" si="58"/>
        <v>0</v>
      </c>
      <c r="AN166" s="62">
        <f t="shared" si="58"/>
        <v>0</v>
      </c>
      <c r="AO166" s="62">
        <f t="shared" si="58"/>
        <v>0</v>
      </c>
      <c r="AP166" s="62">
        <f t="shared" si="58"/>
        <v>0</v>
      </c>
      <c r="AQ166" s="62">
        <f t="shared" si="58"/>
        <v>0</v>
      </c>
      <c r="AR166" s="62">
        <f t="shared" si="58"/>
        <v>0</v>
      </c>
      <c r="AS166" s="62">
        <f t="shared" si="58"/>
        <v>0</v>
      </c>
      <c r="AT166" s="62">
        <f t="shared" si="58"/>
        <v>0</v>
      </c>
      <c r="AU166" s="62">
        <f t="shared" si="58"/>
        <v>0</v>
      </c>
      <c r="AV166" s="93">
        <f t="shared" si="58"/>
        <v>0</v>
      </c>
      <c r="AX166" s="59">
        <f t="shared" si="38"/>
        <v>0</v>
      </c>
      <c r="AY166" s="59">
        <f t="shared" si="39"/>
        <v>0</v>
      </c>
      <c r="AZ166" s="59">
        <f t="shared" si="40"/>
        <v>0</v>
      </c>
      <c r="BA166" s="59">
        <f t="shared" si="41"/>
        <v>0</v>
      </c>
      <c r="BB166" s="59">
        <f t="shared" si="42"/>
        <v>0</v>
      </c>
      <c r="BC166" s="59">
        <f t="shared" si="43"/>
        <v>0</v>
      </c>
      <c r="BD166" s="59">
        <f t="shared" si="44"/>
        <v>0</v>
      </c>
      <c r="BE166" s="59">
        <f t="shared" si="45"/>
        <v>0</v>
      </c>
      <c r="BF166" s="59">
        <f t="shared" si="46"/>
        <v>0</v>
      </c>
      <c r="BG166" s="59">
        <f t="shared" si="47"/>
        <v>0</v>
      </c>
      <c r="BH166" s="59">
        <f t="shared" si="48"/>
        <v>0</v>
      </c>
      <c r="BI166" s="59">
        <f t="shared" si="49"/>
        <v>0</v>
      </c>
      <c r="BJ166" s="59">
        <f t="shared" si="50"/>
        <v>0</v>
      </c>
      <c r="BK166" s="59">
        <f t="shared" si="51"/>
        <v>0</v>
      </c>
      <c r="BL166" s="53">
        <f t="shared" si="52"/>
        <v>0</v>
      </c>
    </row>
    <row r="167" spans="1:64" hidden="1">
      <c r="A167" s="53">
        <v>45</v>
      </c>
      <c r="B167" s="64" t="str">
        <f t="shared" si="55"/>
        <v/>
      </c>
      <c r="C167" s="64" t="str">
        <f t="shared" si="55"/>
        <v/>
      </c>
      <c r="D167" s="64" t="str">
        <f t="shared" si="55"/>
        <v/>
      </c>
      <c r="E167" s="64" t="str">
        <f t="shared" si="55"/>
        <v/>
      </c>
      <c r="F167" s="64" t="str">
        <f t="shared" si="55"/>
        <v/>
      </c>
      <c r="G167" s="64" t="str">
        <f t="shared" si="55"/>
        <v/>
      </c>
      <c r="H167" s="64" t="str">
        <f t="shared" si="55"/>
        <v/>
      </c>
      <c r="I167" s="64" t="str">
        <f t="shared" si="55"/>
        <v/>
      </c>
      <c r="J167" s="64" t="str">
        <f t="shared" si="55"/>
        <v/>
      </c>
      <c r="K167" s="64" t="str">
        <f t="shared" si="55"/>
        <v/>
      </c>
      <c r="L167" s="64" t="str">
        <f t="shared" si="55"/>
        <v/>
      </c>
      <c r="M167" s="64" t="str">
        <f t="shared" si="55"/>
        <v/>
      </c>
      <c r="N167" s="64" t="str">
        <f t="shared" si="55"/>
        <v/>
      </c>
      <c r="O167" s="64" t="str">
        <f t="shared" si="55"/>
        <v/>
      </c>
      <c r="P167" s="64" t="str">
        <f t="shared" si="55"/>
        <v/>
      </c>
      <c r="R167" s="53">
        <v>45</v>
      </c>
      <c r="S167" s="53" t="str">
        <f t="shared" si="56"/>
        <v/>
      </c>
      <c r="T167" s="53" t="str">
        <f t="shared" si="56"/>
        <v/>
      </c>
      <c r="U167" s="53" t="str">
        <f t="shared" si="56"/>
        <v/>
      </c>
      <c r="V167" s="53" t="str">
        <f t="shared" si="56"/>
        <v/>
      </c>
      <c r="W167" s="53" t="str">
        <f t="shared" si="56"/>
        <v/>
      </c>
      <c r="X167" s="53" t="str">
        <f t="shared" si="56"/>
        <v/>
      </c>
      <c r="Y167" s="53" t="str">
        <f t="shared" si="56"/>
        <v/>
      </c>
      <c r="Z167" s="53" t="str">
        <f t="shared" si="56"/>
        <v/>
      </c>
      <c r="AA167" s="53" t="str">
        <f t="shared" si="56"/>
        <v/>
      </c>
      <c r="AB167" s="53" t="str">
        <f t="shared" si="56"/>
        <v/>
      </c>
      <c r="AC167" s="53" t="str">
        <f t="shared" si="56"/>
        <v/>
      </c>
      <c r="AD167" s="53" t="str">
        <f t="shared" si="56"/>
        <v/>
      </c>
      <c r="AE167" s="53" t="str">
        <f t="shared" si="56"/>
        <v/>
      </c>
      <c r="AF167" s="53" t="str">
        <f t="shared" si="56"/>
        <v/>
      </c>
      <c r="AG167" s="53" t="str">
        <f t="shared" si="56"/>
        <v/>
      </c>
      <c r="AI167" s="92">
        <f t="shared" si="58"/>
        <v>0</v>
      </c>
      <c r="AJ167" s="62">
        <f t="shared" si="58"/>
        <v>0</v>
      </c>
      <c r="AK167" s="62">
        <f t="shared" si="58"/>
        <v>0</v>
      </c>
      <c r="AL167" s="62">
        <f t="shared" si="58"/>
        <v>0</v>
      </c>
      <c r="AM167" s="62">
        <f t="shared" si="58"/>
        <v>0</v>
      </c>
      <c r="AN167" s="62">
        <f t="shared" si="58"/>
        <v>0</v>
      </c>
      <c r="AO167" s="62">
        <f t="shared" si="58"/>
        <v>0</v>
      </c>
      <c r="AP167" s="62">
        <f t="shared" si="58"/>
        <v>0</v>
      </c>
      <c r="AQ167" s="62">
        <f t="shared" si="58"/>
        <v>0</v>
      </c>
      <c r="AR167" s="62">
        <f t="shared" si="58"/>
        <v>0</v>
      </c>
      <c r="AS167" s="62">
        <f t="shared" si="58"/>
        <v>0</v>
      </c>
      <c r="AT167" s="62">
        <f t="shared" si="58"/>
        <v>0</v>
      </c>
      <c r="AU167" s="62">
        <f t="shared" si="58"/>
        <v>0</v>
      </c>
      <c r="AV167" s="93">
        <f t="shared" si="58"/>
        <v>0</v>
      </c>
      <c r="AX167" s="59">
        <f t="shared" si="38"/>
        <v>0</v>
      </c>
      <c r="AY167" s="59">
        <f t="shared" si="39"/>
        <v>0</v>
      </c>
      <c r="AZ167" s="59">
        <f t="shared" si="40"/>
        <v>0</v>
      </c>
      <c r="BA167" s="59">
        <f t="shared" si="41"/>
        <v>0</v>
      </c>
      <c r="BB167" s="59">
        <f t="shared" si="42"/>
        <v>0</v>
      </c>
      <c r="BC167" s="59">
        <f t="shared" si="43"/>
        <v>0</v>
      </c>
      <c r="BD167" s="59">
        <f t="shared" si="44"/>
        <v>0</v>
      </c>
      <c r="BE167" s="59">
        <f t="shared" si="45"/>
        <v>0</v>
      </c>
      <c r="BF167" s="59">
        <f t="shared" si="46"/>
        <v>0</v>
      </c>
      <c r="BG167" s="59">
        <f t="shared" si="47"/>
        <v>0</v>
      </c>
      <c r="BH167" s="59">
        <f t="shared" si="48"/>
        <v>0</v>
      </c>
      <c r="BI167" s="59">
        <f t="shared" si="49"/>
        <v>0</v>
      </c>
      <c r="BJ167" s="59">
        <f t="shared" si="50"/>
        <v>0</v>
      </c>
      <c r="BK167" s="59">
        <f t="shared" si="51"/>
        <v>0</v>
      </c>
      <c r="BL167" s="53">
        <f t="shared" si="52"/>
        <v>0</v>
      </c>
    </row>
    <row r="168" spans="1:64" hidden="1">
      <c r="A168" s="53">
        <v>46</v>
      </c>
      <c r="B168" s="64" t="str">
        <f t="shared" si="55"/>
        <v/>
      </c>
      <c r="C168" s="64" t="str">
        <f t="shared" si="55"/>
        <v/>
      </c>
      <c r="D168" s="64" t="str">
        <f t="shared" si="55"/>
        <v/>
      </c>
      <c r="E168" s="64" t="str">
        <f t="shared" si="55"/>
        <v/>
      </c>
      <c r="F168" s="64" t="str">
        <f t="shared" si="55"/>
        <v/>
      </c>
      <c r="G168" s="64" t="str">
        <f t="shared" si="55"/>
        <v/>
      </c>
      <c r="H168" s="64" t="str">
        <f t="shared" si="55"/>
        <v/>
      </c>
      <c r="I168" s="64" t="str">
        <f t="shared" si="55"/>
        <v/>
      </c>
      <c r="J168" s="64" t="str">
        <f t="shared" si="55"/>
        <v/>
      </c>
      <c r="K168" s="64" t="str">
        <f t="shared" si="55"/>
        <v/>
      </c>
      <c r="L168" s="64" t="str">
        <f t="shared" si="55"/>
        <v/>
      </c>
      <c r="M168" s="64" t="str">
        <f t="shared" si="55"/>
        <v/>
      </c>
      <c r="N168" s="64" t="str">
        <f t="shared" si="55"/>
        <v/>
      </c>
      <c r="O168" s="64" t="str">
        <f t="shared" si="55"/>
        <v/>
      </c>
      <c r="P168" s="64" t="str">
        <f t="shared" si="55"/>
        <v/>
      </c>
      <c r="R168" s="53">
        <v>46</v>
      </c>
      <c r="S168" s="53" t="str">
        <f t="shared" si="56"/>
        <v/>
      </c>
      <c r="T168" s="53" t="str">
        <f t="shared" si="56"/>
        <v/>
      </c>
      <c r="U168" s="53" t="str">
        <f t="shared" si="56"/>
        <v/>
      </c>
      <c r="V168" s="53" t="str">
        <f t="shared" si="56"/>
        <v/>
      </c>
      <c r="W168" s="53" t="str">
        <f t="shared" si="56"/>
        <v/>
      </c>
      <c r="X168" s="53" t="str">
        <f t="shared" si="56"/>
        <v/>
      </c>
      <c r="Y168" s="53" t="str">
        <f t="shared" si="56"/>
        <v/>
      </c>
      <c r="Z168" s="53" t="str">
        <f t="shared" si="56"/>
        <v/>
      </c>
      <c r="AA168" s="53" t="str">
        <f t="shared" si="56"/>
        <v/>
      </c>
      <c r="AB168" s="53" t="str">
        <f t="shared" si="56"/>
        <v/>
      </c>
      <c r="AC168" s="53" t="str">
        <f t="shared" si="56"/>
        <v/>
      </c>
      <c r="AD168" s="53" t="str">
        <f t="shared" si="56"/>
        <v/>
      </c>
      <c r="AE168" s="53" t="str">
        <f t="shared" si="56"/>
        <v/>
      </c>
      <c r="AF168" s="53" t="str">
        <f t="shared" si="56"/>
        <v/>
      </c>
      <c r="AG168" s="53" t="str">
        <f t="shared" si="56"/>
        <v/>
      </c>
      <c r="AI168" s="92">
        <f t="shared" si="58"/>
        <v>0</v>
      </c>
      <c r="AJ168" s="62">
        <f t="shared" si="58"/>
        <v>0</v>
      </c>
      <c r="AK168" s="62">
        <f t="shared" si="58"/>
        <v>0</v>
      </c>
      <c r="AL168" s="62">
        <f t="shared" si="58"/>
        <v>0</v>
      </c>
      <c r="AM168" s="62">
        <f t="shared" si="58"/>
        <v>0</v>
      </c>
      <c r="AN168" s="62">
        <f t="shared" si="58"/>
        <v>0</v>
      </c>
      <c r="AO168" s="62">
        <f t="shared" si="58"/>
        <v>0</v>
      </c>
      <c r="AP168" s="62">
        <f t="shared" si="58"/>
        <v>0</v>
      </c>
      <c r="AQ168" s="62">
        <f t="shared" si="58"/>
        <v>0</v>
      </c>
      <c r="AR168" s="62">
        <f t="shared" si="58"/>
        <v>0</v>
      </c>
      <c r="AS168" s="62">
        <f t="shared" si="58"/>
        <v>0</v>
      </c>
      <c r="AT168" s="62">
        <f t="shared" si="58"/>
        <v>0</v>
      </c>
      <c r="AU168" s="62">
        <f t="shared" si="58"/>
        <v>0</v>
      </c>
      <c r="AV168" s="93">
        <f t="shared" si="58"/>
        <v>0</v>
      </c>
      <c r="AX168" s="59">
        <f t="shared" si="38"/>
        <v>0</v>
      </c>
      <c r="AY168" s="59">
        <f t="shared" si="39"/>
        <v>0</v>
      </c>
      <c r="AZ168" s="59">
        <f t="shared" si="40"/>
        <v>0</v>
      </c>
      <c r="BA168" s="59">
        <f t="shared" si="41"/>
        <v>0</v>
      </c>
      <c r="BB168" s="59">
        <f t="shared" si="42"/>
        <v>0</v>
      </c>
      <c r="BC168" s="59">
        <f t="shared" si="43"/>
        <v>0</v>
      </c>
      <c r="BD168" s="59">
        <f t="shared" si="44"/>
        <v>0</v>
      </c>
      <c r="BE168" s="59">
        <f t="shared" si="45"/>
        <v>0</v>
      </c>
      <c r="BF168" s="59">
        <f t="shared" si="46"/>
        <v>0</v>
      </c>
      <c r="BG168" s="59">
        <f t="shared" si="47"/>
        <v>0</v>
      </c>
      <c r="BH168" s="59">
        <f t="shared" si="48"/>
        <v>0</v>
      </c>
      <c r="BI168" s="59">
        <f t="shared" si="49"/>
        <v>0</v>
      </c>
      <c r="BJ168" s="59">
        <f t="shared" si="50"/>
        <v>0</v>
      </c>
      <c r="BK168" s="59">
        <f t="shared" si="51"/>
        <v>0</v>
      </c>
      <c r="BL168" s="53">
        <f t="shared" si="52"/>
        <v>0</v>
      </c>
    </row>
    <row r="169" spans="1:64" hidden="1">
      <c r="A169" s="53">
        <v>47</v>
      </c>
      <c r="B169" s="64" t="str">
        <f t="shared" si="55"/>
        <v/>
      </c>
      <c r="C169" s="64" t="str">
        <f t="shared" si="55"/>
        <v/>
      </c>
      <c r="D169" s="64" t="str">
        <f t="shared" si="55"/>
        <v/>
      </c>
      <c r="E169" s="64" t="str">
        <f t="shared" si="55"/>
        <v/>
      </c>
      <c r="F169" s="64" t="str">
        <f t="shared" si="55"/>
        <v/>
      </c>
      <c r="G169" s="64" t="str">
        <f t="shared" si="55"/>
        <v/>
      </c>
      <c r="H169" s="64" t="str">
        <f t="shared" si="55"/>
        <v/>
      </c>
      <c r="I169" s="64" t="str">
        <f t="shared" si="55"/>
        <v/>
      </c>
      <c r="J169" s="64" t="str">
        <f t="shared" si="55"/>
        <v/>
      </c>
      <c r="K169" s="64" t="str">
        <f t="shared" si="55"/>
        <v/>
      </c>
      <c r="L169" s="64" t="str">
        <f t="shared" si="55"/>
        <v/>
      </c>
      <c r="M169" s="64" t="str">
        <f t="shared" si="55"/>
        <v/>
      </c>
      <c r="N169" s="64" t="str">
        <f t="shared" si="55"/>
        <v/>
      </c>
      <c r="O169" s="64" t="str">
        <f t="shared" si="55"/>
        <v/>
      </c>
      <c r="P169" s="64" t="str">
        <f t="shared" si="55"/>
        <v/>
      </c>
      <c r="R169" s="53">
        <v>47</v>
      </c>
      <c r="S169" s="53" t="str">
        <f t="shared" si="56"/>
        <v/>
      </c>
      <c r="T169" s="53" t="str">
        <f t="shared" si="56"/>
        <v/>
      </c>
      <c r="U169" s="53" t="str">
        <f t="shared" si="56"/>
        <v/>
      </c>
      <c r="V169" s="53" t="str">
        <f t="shared" si="56"/>
        <v/>
      </c>
      <c r="W169" s="53" t="str">
        <f t="shared" si="56"/>
        <v/>
      </c>
      <c r="X169" s="53" t="str">
        <f t="shared" si="56"/>
        <v/>
      </c>
      <c r="Y169" s="53" t="str">
        <f t="shared" si="56"/>
        <v/>
      </c>
      <c r="Z169" s="53" t="str">
        <f t="shared" si="56"/>
        <v/>
      </c>
      <c r="AA169" s="53" t="str">
        <f t="shared" si="56"/>
        <v/>
      </c>
      <c r="AB169" s="53" t="str">
        <f t="shared" si="56"/>
        <v/>
      </c>
      <c r="AC169" s="53" t="str">
        <f t="shared" si="56"/>
        <v/>
      </c>
      <c r="AD169" s="53" t="str">
        <f t="shared" si="56"/>
        <v/>
      </c>
      <c r="AE169" s="53" t="str">
        <f t="shared" si="56"/>
        <v/>
      </c>
      <c r="AF169" s="53" t="str">
        <f t="shared" si="56"/>
        <v/>
      </c>
      <c r="AG169" s="53" t="str">
        <f t="shared" si="56"/>
        <v/>
      </c>
      <c r="AI169" s="92">
        <f t="shared" si="58"/>
        <v>0</v>
      </c>
      <c r="AJ169" s="62">
        <f t="shared" si="58"/>
        <v>0</v>
      </c>
      <c r="AK169" s="62">
        <f t="shared" si="58"/>
        <v>0</v>
      </c>
      <c r="AL169" s="62">
        <f t="shared" si="58"/>
        <v>0</v>
      </c>
      <c r="AM169" s="62">
        <f t="shared" si="58"/>
        <v>0</v>
      </c>
      <c r="AN169" s="62">
        <f t="shared" si="58"/>
        <v>0</v>
      </c>
      <c r="AO169" s="62">
        <f t="shared" si="58"/>
        <v>0</v>
      </c>
      <c r="AP169" s="62">
        <f t="shared" si="58"/>
        <v>0</v>
      </c>
      <c r="AQ169" s="62">
        <f t="shared" si="58"/>
        <v>0</v>
      </c>
      <c r="AR169" s="62">
        <f t="shared" si="58"/>
        <v>0</v>
      </c>
      <c r="AS169" s="62">
        <f t="shared" si="58"/>
        <v>0</v>
      </c>
      <c r="AT169" s="62">
        <f t="shared" si="58"/>
        <v>0</v>
      </c>
      <c r="AU169" s="62">
        <f t="shared" si="58"/>
        <v>0</v>
      </c>
      <c r="AV169" s="93">
        <f t="shared" si="58"/>
        <v>0</v>
      </c>
      <c r="AX169" s="59">
        <f t="shared" si="38"/>
        <v>0</v>
      </c>
      <c r="AY169" s="59">
        <f t="shared" si="39"/>
        <v>0</v>
      </c>
      <c r="AZ169" s="59">
        <f t="shared" si="40"/>
        <v>0</v>
      </c>
      <c r="BA169" s="59">
        <f t="shared" si="41"/>
        <v>0</v>
      </c>
      <c r="BB169" s="59">
        <f t="shared" si="42"/>
        <v>0</v>
      </c>
      <c r="BC169" s="59">
        <f t="shared" si="43"/>
        <v>0</v>
      </c>
      <c r="BD169" s="59">
        <f t="shared" si="44"/>
        <v>0</v>
      </c>
      <c r="BE169" s="59">
        <f t="shared" si="45"/>
        <v>0</v>
      </c>
      <c r="BF169" s="59">
        <f t="shared" si="46"/>
        <v>0</v>
      </c>
      <c r="BG169" s="59">
        <f t="shared" si="47"/>
        <v>0</v>
      </c>
      <c r="BH169" s="59">
        <f t="shared" si="48"/>
        <v>0</v>
      </c>
      <c r="BI169" s="59">
        <f t="shared" si="49"/>
        <v>0</v>
      </c>
      <c r="BJ169" s="59">
        <f t="shared" si="50"/>
        <v>0</v>
      </c>
      <c r="BK169" s="59">
        <f t="shared" si="51"/>
        <v>0</v>
      </c>
      <c r="BL169" s="53">
        <f t="shared" si="52"/>
        <v>0</v>
      </c>
    </row>
    <row r="170" spans="1:64" hidden="1">
      <c r="A170" s="53">
        <v>48</v>
      </c>
      <c r="B170" s="64" t="str">
        <f t="shared" si="55"/>
        <v/>
      </c>
      <c r="C170" s="64" t="str">
        <f t="shared" si="55"/>
        <v/>
      </c>
      <c r="D170" s="64" t="str">
        <f t="shared" si="55"/>
        <v/>
      </c>
      <c r="E170" s="64" t="str">
        <f t="shared" si="55"/>
        <v/>
      </c>
      <c r="F170" s="64" t="str">
        <f t="shared" si="55"/>
        <v/>
      </c>
      <c r="G170" s="64" t="str">
        <f t="shared" si="55"/>
        <v/>
      </c>
      <c r="H170" s="64" t="str">
        <f t="shared" si="55"/>
        <v/>
      </c>
      <c r="I170" s="64" t="str">
        <f t="shared" si="55"/>
        <v/>
      </c>
      <c r="J170" s="64" t="str">
        <f t="shared" si="55"/>
        <v/>
      </c>
      <c r="K170" s="64" t="str">
        <f t="shared" si="55"/>
        <v/>
      </c>
      <c r="L170" s="64" t="str">
        <f t="shared" si="55"/>
        <v/>
      </c>
      <c r="M170" s="64" t="str">
        <f t="shared" si="55"/>
        <v/>
      </c>
      <c r="N170" s="64" t="str">
        <f t="shared" si="55"/>
        <v/>
      </c>
      <c r="O170" s="64" t="str">
        <f t="shared" si="55"/>
        <v/>
      </c>
      <c r="P170" s="64" t="str">
        <f t="shared" si="55"/>
        <v/>
      </c>
      <c r="R170" s="53">
        <v>48</v>
      </c>
      <c r="S170" s="53" t="str">
        <f t="shared" si="56"/>
        <v/>
      </c>
      <c r="T170" s="53" t="str">
        <f t="shared" si="56"/>
        <v/>
      </c>
      <c r="U170" s="53" t="str">
        <f t="shared" si="56"/>
        <v/>
      </c>
      <c r="V170" s="53" t="str">
        <f t="shared" si="56"/>
        <v/>
      </c>
      <c r="W170" s="53" t="str">
        <f t="shared" si="56"/>
        <v/>
      </c>
      <c r="X170" s="53" t="str">
        <f t="shared" si="56"/>
        <v/>
      </c>
      <c r="Y170" s="53" t="str">
        <f t="shared" si="56"/>
        <v/>
      </c>
      <c r="Z170" s="53" t="str">
        <f t="shared" si="56"/>
        <v/>
      </c>
      <c r="AA170" s="53" t="str">
        <f t="shared" si="56"/>
        <v/>
      </c>
      <c r="AB170" s="53" t="str">
        <f t="shared" si="56"/>
        <v/>
      </c>
      <c r="AC170" s="53" t="str">
        <f t="shared" si="56"/>
        <v/>
      </c>
      <c r="AD170" s="53" t="str">
        <f t="shared" si="56"/>
        <v/>
      </c>
      <c r="AE170" s="53" t="str">
        <f t="shared" si="56"/>
        <v/>
      </c>
      <c r="AF170" s="53" t="str">
        <f t="shared" si="56"/>
        <v/>
      </c>
      <c r="AG170" s="53" t="str">
        <f t="shared" si="56"/>
        <v/>
      </c>
      <c r="AI170" s="92">
        <f t="shared" si="58"/>
        <v>0</v>
      </c>
      <c r="AJ170" s="62">
        <f t="shared" si="58"/>
        <v>0</v>
      </c>
      <c r="AK170" s="62">
        <f t="shared" si="58"/>
        <v>0</v>
      </c>
      <c r="AL170" s="62">
        <f t="shared" si="58"/>
        <v>0</v>
      </c>
      <c r="AM170" s="62">
        <f t="shared" si="58"/>
        <v>0</v>
      </c>
      <c r="AN170" s="62">
        <f t="shared" si="58"/>
        <v>0</v>
      </c>
      <c r="AO170" s="62">
        <f t="shared" si="58"/>
        <v>0</v>
      </c>
      <c r="AP170" s="62">
        <f t="shared" si="58"/>
        <v>0</v>
      </c>
      <c r="AQ170" s="62">
        <f t="shared" si="58"/>
        <v>0</v>
      </c>
      <c r="AR170" s="62">
        <f t="shared" si="58"/>
        <v>0</v>
      </c>
      <c r="AS170" s="62">
        <f t="shared" si="58"/>
        <v>0</v>
      </c>
      <c r="AT170" s="62">
        <f t="shared" si="58"/>
        <v>0</v>
      </c>
      <c r="AU170" s="62">
        <f t="shared" si="58"/>
        <v>0</v>
      </c>
      <c r="AV170" s="93">
        <f t="shared" si="58"/>
        <v>0</v>
      </c>
      <c r="AX170" s="59">
        <f t="shared" si="38"/>
        <v>0</v>
      </c>
      <c r="AY170" s="59">
        <f t="shared" si="39"/>
        <v>0</v>
      </c>
      <c r="AZ170" s="59">
        <f t="shared" si="40"/>
        <v>0</v>
      </c>
      <c r="BA170" s="59">
        <f t="shared" si="41"/>
        <v>0</v>
      </c>
      <c r="BB170" s="59">
        <f t="shared" si="42"/>
        <v>0</v>
      </c>
      <c r="BC170" s="59">
        <f t="shared" si="43"/>
        <v>0</v>
      </c>
      <c r="BD170" s="59">
        <f t="shared" si="44"/>
        <v>0</v>
      </c>
      <c r="BE170" s="59">
        <f t="shared" si="45"/>
        <v>0</v>
      </c>
      <c r="BF170" s="59">
        <f t="shared" si="46"/>
        <v>0</v>
      </c>
      <c r="BG170" s="59">
        <f t="shared" si="47"/>
        <v>0</v>
      </c>
      <c r="BH170" s="59">
        <f t="shared" si="48"/>
        <v>0</v>
      </c>
      <c r="BI170" s="59">
        <f t="shared" si="49"/>
        <v>0</v>
      </c>
      <c r="BJ170" s="59">
        <f t="shared" si="50"/>
        <v>0</v>
      </c>
      <c r="BK170" s="59">
        <f t="shared" si="51"/>
        <v>0</v>
      </c>
      <c r="BL170" s="53">
        <f t="shared" si="52"/>
        <v>0</v>
      </c>
    </row>
    <row r="171" spans="1:64" hidden="1">
      <c r="A171" s="53">
        <v>49</v>
      </c>
      <c r="B171" s="64" t="str">
        <f t="shared" ref="B171:P186" si="59">IF(B55="","",RANK(B55,$B55:$P55,1))</f>
        <v/>
      </c>
      <c r="C171" s="64" t="str">
        <f t="shared" si="59"/>
        <v/>
      </c>
      <c r="D171" s="64" t="str">
        <f t="shared" si="59"/>
        <v/>
      </c>
      <c r="E171" s="64" t="str">
        <f t="shared" si="59"/>
        <v/>
      </c>
      <c r="F171" s="64" t="str">
        <f t="shared" si="59"/>
        <v/>
      </c>
      <c r="G171" s="64" t="str">
        <f t="shared" si="59"/>
        <v/>
      </c>
      <c r="H171" s="64" t="str">
        <f t="shared" si="59"/>
        <v/>
      </c>
      <c r="I171" s="64" t="str">
        <f t="shared" si="59"/>
        <v/>
      </c>
      <c r="J171" s="64" t="str">
        <f t="shared" si="59"/>
        <v/>
      </c>
      <c r="K171" s="64" t="str">
        <f t="shared" si="59"/>
        <v/>
      </c>
      <c r="L171" s="64" t="str">
        <f t="shared" si="59"/>
        <v/>
      </c>
      <c r="M171" s="64" t="str">
        <f t="shared" si="59"/>
        <v/>
      </c>
      <c r="N171" s="64" t="str">
        <f t="shared" si="59"/>
        <v/>
      </c>
      <c r="O171" s="64" t="str">
        <f t="shared" si="59"/>
        <v/>
      </c>
      <c r="P171" s="64" t="str">
        <f t="shared" si="59"/>
        <v/>
      </c>
      <c r="R171" s="53">
        <v>49</v>
      </c>
      <c r="S171" s="53" t="str">
        <f t="shared" si="56"/>
        <v/>
      </c>
      <c r="T171" s="53" t="str">
        <f t="shared" si="56"/>
        <v/>
      </c>
      <c r="U171" s="53" t="str">
        <f t="shared" si="56"/>
        <v/>
      </c>
      <c r="V171" s="53" t="str">
        <f t="shared" si="56"/>
        <v/>
      </c>
      <c r="W171" s="53" t="str">
        <f t="shared" si="56"/>
        <v/>
      </c>
      <c r="X171" s="53" t="str">
        <f t="shared" si="56"/>
        <v/>
      </c>
      <c r="Y171" s="53" t="str">
        <f t="shared" si="56"/>
        <v/>
      </c>
      <c r="Z171" s="53" t="str">
        <f t="shared" si="56"/>
        <v/>
      </c>
      <c r="AA171" s="53" t="str">
        <f t="shared" si="56"/>
        <v/>
      </c>
      <c r="AB171" s="53" t="str">
        <f t="shared" si="56"/>
        <v/>
      </c>
      <c r="AC171" s="53" t="str">
        <f t="shared" si="56"/>
        <v/>
      </c>
      <c r="AD171" s="53" t="str">
        <f t="shared" si="56"/>
        <v/>
      </c>
      <c r="AE171" s="53" t="str">
        <f t="shared" si="56"/>
        <v/>
      </c>
      <c r="AF171" s="53" t="str">
        <f t="shared" si="56"/>
        <v/>
      </c>
      <c r="AG171" s="53" t="str">
        <f t="shared" si="56"/>
        <v/>
      </c>
      <c r="AI171" s="92">
        <f t="shared" si="58"/>
        <v>0</v>
      </c>
      <c r="AJ171" s="62">
        <f t="shared" si="58"/>
        <v>0</v>
      </c>
      <c r="AK171" s="62">
        <f t="shared" si="58"/>
        <v>0</v>
      </c>
      <c r="AL171" s="62">
        <f t="shared" si="58"/>
        <v>0</v>
      </c>
      <c r="AM171" s="62">
        <f t="shared" si="58"/>
        <v>0</v>
      </c>
      <c r="AN171" s="62">
        <f t="shared" si="58"/>
        <v>0</v>
      </c>
      <c r="AO171" s="62">
        <f t="shared" si="58"/>
        <v>0</v>
      </c>
      <c r="AP171" s="62">
        <f t="shared" si="58"/>
        <v>0</v>
      </c>
      <c r="AQ171" s="62">
        <f t="shared" si="58"/>
        <v>0</v>
      </c>
      <c r="AR171" s="62">
        <f t="shared" si="58"/>
        <v>0</v>
      </c>
      <c r="AS171" s="62">
        <f t="shared" si="58"/>
        <v>0</v>
      </c>
      <c r="AT171" s="62">
        <f t="shared" si="58"/>
        <v>0</v>
      </c>
      <c r="AU171" s="62">
        <f t="shared" si="58"/>
        <v>0</v>
      </c>
      <c r="AV171" s="93">
        <f t="shared" si="58"/>
        <v>0</v>
      </c>
      <c r="AX171" s="59">
        <f t="shared" si="38"/>
        <v>0</v>
      </c>
      <c r="AY171" s="59">
        <f t="shared" si="39"/>
        <v>0</v>
      </c>
      <c r="AZ171" s="59">
        <f t="shared" si="40"/>
        <v>0</v>
      </c>
      <c r="BA171" s="59">
        <f t="shared" si="41"/>
        <v>0</v>
      </c>
      <c r="BB171" s="59">
        <f t="shared" si="42"/>
        <v>0</v>
      </c>
      <c r="BC171" s="59">
        <f t="shared" si="43"/>
        <v>0</v>
      </c>
      <c r="BD171" s="59">
        <f t="shared" si="44"/>
        <v>0</v>
      </c>
      <c r="BE171" s="59">
        <f t="shared" si="45"/>
        <v>0</v>
      </c>
      <c r="BF171" s="59">
        <f t="shared" si="46"/>
        <v>0</v>
      </c>
      <c r="BG171" s="59">
        <f t="shared" si="47"/>
        <v>0</v>
      </c>
      <c r="BH171" s="59">
        <f t="shared" si="48"/>
        <v>0</v>
      </c>
      <c r="BI171" s="59">
        <f t="shared" si="49"/>
        <v>0</v>
      </c>
      <c r="BJ171" s="59">
        <f t="shared" si="50"/>
        <v>0</v>
      </c>
      <c r="BK171" s="59">
        <f t="shared" si="51"/>
        <v>0</v>
      </c>
      <c r="BL171" s="53">
        <f t="shared" si="52"/>
        <v>0</v>
      </c>
    </row>
    <row r="172" spans="1:64" hidden="1">
      <c r="A172" s="53">
        <v>50</v>
      </c>
      <c r="B172" s="64" t="str">
        <f t="shared" si="59"/>
        <v/>
      </c>
      <c r="C172" s="64" t="str">
        <f t="shared" si="59"/>
        <v/>
      </c>
      <c r="D172" s="64" t="str">
        <f t="shared" si="59"/>
        <v/>
      </c>
      <c r="E172" s="64" t="str">
        <f t="shared" si="59"/>
        <v/>
      </c>
      <c r="F172" s="64" t="str">
        <f t="shared" si="59"/>
        <v/>
      </c>
      <c r="G172" s="64" t="str">
        <f t="shared" si="59"/>
        <v/>
      </c>
      <c r="H172" s="64" t="str">
        <f t="shared" si="59"/>
        <v/>
      </c>
      <c r="I172" s="64" t="str">
        <f t="shared" si="59"/>
        <v/>
      </c>
      <c r="J172" s="64" t="str">
        <f t="shared" si="59"/>
        <v/>
      </c>
      <c r="K172" s="64" t="str">
        <f t="shared" si="59"/>
        <v/>
      </c>
      <c r="L172" s="64" t="str">
        <f t="shared" si="59"/>
        <v/>
      </c>
      <c r="M172" s="64" t="str">
        <f t="shared" si="59"/>
        <v/>
      </c>
      <c r="N172" s="64" t="str">
        <f t="shared" si="59"/>
        <v/>
      </c>
      <c r="O172" s="64" t="str">
        <f t="shared" si="59"/>
        <v/>
      </c>
      <c r="P172" s="64" t="str">
        <f t="shared" si="59"/>
        <v/>
      </c>
      <c r="R172" s="53">
        <v>50</v>
      </c>
      <c r="S172" s="53" t="str">
        <f t="shared" ref="S172:AG187" si="60">IF(B56="","",COUNTIF($B172:$P172,B172))</f>
        <v/>
      </c>
      <c r="T172" s="53" t="str">
        <f t="shared" si="60"/>
        <v/>
      </c>
      <c r="U172" s="53" t="str">
        <f t="shared" si="60"/>
        <v/>
      </c>
      <c r="V172" s="53" t="str">
        <f t="shared" si="60"/>
        <v/>
      </c>
      <c r="W172" s="53" t="str">
        <f t="shared" si="60"/>
        <v/>
      </c>
      <c r="X172" s="53" t="str">
        <f t="shared" si="60"/>
        <v/>
      </c>
      <c r="Y172" s="53" t="str">
        <f t="shared" si="60"/>
        <v/>
      </c>
      <c r="Z172" s="53" t="str">
        <f t="shared" si="60"/>
        <v/>
      </c>
      <c r="AA172" s="53" t="str">
        <f t="shared" si="60"/>
        <v/>
      </c>
      <c r="AB172" s="53" t="str">
        <f t="shared" si="60"/>
        <v/>
      </c>
      <c r="AC172" s="53" t="str">
        <f t="shared" si="60"/>
        <v/>
      </c>
      <c r="AD172" s="53" t="str">
        <f t="shared" si="60"/>
        <v/>
      </c>
      <c r="AE172" s="53" t="str">
        <f t="shared" si="60"/>
        <v/>
      </c>
      <c r="AF172" s="53" t="str">
        <f t="shared" si="60"/>
        <v/>
      </c>
      <c r="AG172" s="53" t="str">
        <f t="shared" si="60"/>
        <v/>
      </c>
      <c r="AI172" s="92">
        <f t="shared" si="58"/>
        <v>0</v>
      </c>
      <c r="AJ172" s="62">
        <f t="shared" si="58"/>
        <v>0</v>
      </c>
      <c r="AK172" s="62">
        <f t="shared" si="58"/>
        <v>0</v>
      </c>
      <c r="AL172" s="62">
        <f t="shared" si="58"/>
        <v>0</v>
      </c>
      <c r="AM172" s="62">
        <f t="shared" si="58"/>
        <v>0</v>
      </c>
      <c r="AN172" s="62">
        <f t="shared" si="58"/>
        <v>0</v>
      </c>
      <c r="AO172" s="62">
        <f t="shared" si="58"/>
        <v>0</v>
      </c>
      <c r="AP172" s="62">
        <f t="shared" si="58"/>
        <v>0</v>
      </c>
      <c r="AQ172" s="62">
        <f t="shared" si="58"/>
        <v>0</v>
      </c>
      <c r="AR172" s="62">
        <f t="shared" si="58"/>
        <v>0</v>
      </c>
      <c r="AS172" s="62">
        <f t="shared" si="58"/>
        <v>0</v>
      </c>
      <c r="AT172" s="62">
        <f t="shared" si="58"/>
        <v>0</v>
      </c>
      <c r="AU172" s="62">
        <f t="shared" si="58"/>
        <v>0</v>
      </c>
      <c r="AV172" s="93">
        <f t="shared" si="58"/>
        <v>0</v>
      </c>
      <c r="AX172" s="59">
        <f t="shared" si="38"/>
        <v>0</v>
      </c>
      <c r="AY172" s="59">
        <f t="shared" si="39"/>
        <v>0</v>
      </c>
      <c r="AZ172" s="59">
        <f t="shared" si="40"/>
        <v>0</v>
      </c>
      <c r="BA172" s="59">
        <f t="shared" si="41"/>
        <v>0</v>
      </c>
      <c r="BB172" s="59">
        <f t="shared" si="42"/>
        <v>0</v>
      </c>
      <c r="BC172" s="59">
        <f t="shared" si="43"/>
        <v>0</v>
      </c>
      <c r="BD172" s="59">
        <f t="shared" si="44"/>
        <v>0</v>
      </c>
      <c r="BE172" s="59">
        <f t="shared" si="45"/>
        <v>0</v>
      </c>
      <c r="BF172" s="59">
        <f t="shared" si="46"/>
        <v>0</v>
      </c>
      <c r="BG172" s="59">
        <f t="shared" si="47"/>
        <v>0</v>
      </c>
      <c r="BH172" s="59">
        <f t="shared" si="48"/>
        <v>0</v>
      </c>
      <c r="BI172" s="59">
        <f t="shared" si="49"/>
        <v>0</v>
      </c>
      <c r="BJ172" s="59">
        <f t="shared" si="50"/>
        <v>0</v>
      </c>
      <c r="BK172" s="59">
        <f t="shared" si="51"/>
        <v>0</v>
      </c>
      <c r="BL172" s="53">
        <f t="shared" si="52"/>
        <v>0</v>
      </c>
    </row>
    <row r="173" spans="1:64" hidden="1">
      <c r="A173" s="53">
        <v>51</v>
      </c>
      <c r="B173" s="64" t="str">
        <f t="shared" si="59"/>
        <v/>
      </c>
      <c r="C173" s="64" t="str">
        <f t="shared" si="59"/>
        <v/>
      </c>
      <c r="D173" s="64" t="str">
        <f t="shared" si="59"/>
        <v/>
      </c>
      <c r="E173" s="64" t="str">
        <f t="shared" si="59"/>
        <v/>
      </c>
      <c r="F173" s="64" t="str">
        <f t="shared" si="59"/>
        <v/>
      </c>
      <c r="G173" s="64" t="str">
        <f t="shared" si="59"/>
        <v/>
      </c>
      <c r="H173" s="64" t="str">
        <f t="shared" si="59"/>
        <v/>
      </c>
      <c r="I173" s="64" t="str">
        <f t="shared" si="59"/>
        <v/>
      </c>
      <c r="J173" s="64" t="str">
        <f t="shared" si="59"/>
        <v/>
      </c>
      <c r="K173" s="64" t="str">
        <f t="shared" si="59"/>
        <v/>
      </c>
      <c r="L173" s="64" t="str">
        <f t="shared" si="59"/>
        <v/>
      </c>
      <c r="M173" s="64" t="str">
        <f t="shared" si="59"/>
        <v/>
      </c>
      <c r="N173" s="64" t="str">
        <f t="shared" si="59"/>
        <v/>
      </c>
      <c r="O173" s="64" t="str">
        <f t="shared" si="59"/>
        <v/>
      </c>
      <c r="P173" s="64" t="str">
        <f t="shared" si="59"/>
        <v/>
      </c>
      <c r="R173" s="53">
        <v>51</v>
      </c>
      <c r="S173" s="53" t="str">
        <f t="shared" si="60"/>
        <v/>
      </c>
      <c r="T173" s="53" t="str">
        <f t="shared" si="60"/>
        <v/>
      </c>
      <c r="U173" s="53" t="str">
        <f t="shared" si="60"/>
        <v/>
      </c>
      <c r="V173" s="53" t="str">
        <f t="shared" si="60"/>
        <v/>
      </c>
      <c r="W173" s="53" t="str">
        <f t="shared" si="60"/>
        <v/>
      </c>
      <c r="X173" s="53" t="str">
        <f t="shared" si="60"/>
        <v/>
      </c>
      <c r="Y173" s="53" t="str">
        <f t="shared" si="60"/>
        <v/>
      </c>
      <c r="Z173" s="53" t="str">
        <f t="shared" si="60"/>
        <v/>
      </c>
      <c r="AA173" s="53" t="str">
        <f t="shared" si="60"/>
        <v/>
      </c>
      <c r="AB173" s="53" t="str">
        <f t="shared" si="60"/>
        <v/>
      </c>
      <c r="AC173" s="53" t="str">
        <f t="shared" si="60"/>
        <v/>
      </c>
      <c r="AD173" s="53" t="str">
        <f t="shared" si="60"/>
        <v/>
      </c>
      <c r="AE173" s="53" t="str">
        <f t="shared" si="60"/>
        <v/>
      </c>
      <c r="AF173" s="53" t="str">
        <f t="shared" si="60"/>
        <v/>
      </c>
      <c r="AG173" s="53" t="str">
        <f t="shared" si="60"/>
        <v/>
      </c>
      <c r="AI173" s="92">
        <f t="shared" si="58"/>
        <v>0</v>
      </c>
      <c r="AJ173" s="62">
        <f t="shared" si="58"/>
        <v>0</v>
      </c>
      <c r="AK173" s="62">
        <f t="shared" si="58"/>
        <v>0</v>
      </c>
      <c r="AL173" s="62">
        <f t="shared" si="58"/>
        <v>0</v>
      </c>
      <c r="AM173" s="62">
        <f t="shared" si="58"/>
        <v>0</v>
      </c>
      <c r="AN173" s="62">
        <f t="shared" si="58"/>
        <v>0</v>
      </c>
      <c r="AO173" s="62">
        <f t="shared" si="58"/>
        <v>0</v>
      </c>
      <c r="AP173" s="62">
        <f t="shared" si="58"/>
        <v>0</v>
      </c>
      <c r="AQ173" s="62">
        <f t="shared" si="58"/>
        <v>0</v>
      </c>
      <c r="AR173" s="62">
        <f t="shared" si="58"/>
        <v>0</v>
      </c>
      <c r="AS173" s="62">
        <f t="shared" si="58"/>
        <v>0</v>
      </c>
      <c r="AT173" s="62">
        <f t="shared" si="58"/>
        <v>0</v>
      </c>
      <c r="AU173" s="62">
        <f t="shared" si="58"/>
        <v>0</v>
      </c>
      <c r="AV173" s="93">
        <f t="shared" si="58"/>
        <v>0</v>
      </c>
      <c r="AX173" s="59">
        <f t="shared" si="38"/>
        <v>0</v>
      </c>
      <c r="AY173" s="59">
        <f t="shared" si="39"/>
        <v>0</v>
      </c>
      <c r="AZ173" s="59">
        <f t="shared" si="40"/>
        <v>0</v>
      </c>
      <c r="BA173" s="59">
        <f t="shared" si="41"/>
        <v>0</v>
      </c>
      <c r="BB173" s="59">
        <f t="shared" si="42"/>
        <v>0</v>
      </c>
      <c r="BC173" s="59">
        <f t="shared" si="43"/>
        <v>0</v>
      </c>
      <c r="BD173" s="59">
        <f t="shared" si="44"/>
        <v>0</v>
      </c>
      <c r="BE173" s="59">
        <f t="shared" si="45"/>
        <v>0</v>
      </c>
      <c r="BF173" s="59">
        <f t="shared" si="46"/>
        <v>0</v>
      </c>
      <c r="BG173" s="59">
        <f t="shared" si="47"/>
        <v>0</v>
      </c>
      <c r="BH173" s="59">
        <f t="shared" si="48"/>
        <v>0</v>
      </c>
      <c r="BI173" s="59">
        <f t="shared" si="49"/>
        <v>0</v>
      </c>
      <c r="BJ173" s="59">
        <f t="shared" si="50"/>
        <v>0</v>
      </c>
      <c r="BK173" s="59">
        <f t="shared" si="51"/>
        <v>0</v>
      </c>
      <c r="BL173" s="53">
        <f t="shared" si="52"/>
        <v>0</v>
      </c>
    </row>
    <row r="174" spans="1:64" hidden="1">
      <c r="A174" s="53">
        <v>52</v>
      </c>
      <c r="B174" s="64" t="str">
        <f t="shared" si="59"/>
        <v/>
      </c>
      <c r="C174" s="64" t="str">
        <f t="shared" si="59"/>
        <v/>
      </c>
      <c r="D174" s="64" t="str">
        <f t="shared" si="59"/>
        <v/>
      </c>
      <c r="E174" s="64" t="str">
        <f t="shared" si="59"/>
        <v/>
      </c>
      <c r="F174" s="64" t="str">
        <f t="shared" si="59"/>
        <v/>
      </c>
      <c r="G174" s="64" t="str">
        <f t="shared" si="59"/>
        <v/>
      </c>
      <c r="H174" s="64" t="str">
        <f t="shared" si="59"/>
        <v/>
      </c>
      <c r="I174" s="64" t="str">
        <f t="shared" si="59"/>
        <v/>
      </c>
      <c r="J174" s="64" t="str">
        <f t="shared" si="59"/>
        <v/>
      </c>
      <c r="K174" s="64" t="str">
        <f t="shared" si="59"/>
        <v/>
      </c>
      <c r="L174" s="64" t="str">
        <f t="shared" si="59"/>
        <v/>
      </c>
      <c r="M174" s="64" t="str">
        <f t="shared" si="59"/>
        <v/>
      </c>
      <c r="N174" s="64" t="str">
        <f t="shared" si="59"/>
        <v/>
      </c>
      <c r="O174" s="64" t="str">
        <f t="shared" si="59"/>
        <v/>
      </c>
      <c r="P174" s="64" t="str">
        <f t="shared" si="59"/>
        <v/>
      </c>
      <c r="R174" s="53">
        <v>52</v>
      </c>
      <c r="S174" s="53" t="str">
        <f t="shared" si="60"/>
        <v/>
      </c>
      <c r="T174" s="53" t="str">
        <f t="shared" si="60"/>
        <v/>
      </c>
      <c r="U174" s="53" t="str">
        <f t="shared" si="60"/>
        <v/>
      </c>
      <c r="V174" s="53" t="str">
        <f t="shared" si="60"/>
        <v/>
      </c>
      <c r="W174" s="53" t="str">
        <f t="shared" si="60"/>
        <v/>
      </c>
      <c r="X174" s="53" t="str">
        <f t="shared" si="60"/>
        <v/>
      </c>
      <c r="Y174" s="53" t="str">
        <f t="shared" si="60"/>
        <v/>
      </c>
      <c r="Z174" s="53" t="str">
        <f t="shared" si="60"/>
        <v/>
      </c>
      <c r="AA174" s="53" t="str">
        <f t="shared" si="60"/>
        <v/>
      </c>
      <c r="AB174" s="53" t="str">
        <f t="shared" si="60"/>
        <v/>
      </c>
      <c r="AC174" s="53" t="str">
        <f t="shared" si="60"/>
        <v/>
      </c>
      <c r="AD174" s="53" t="str">
        <f t="shared" si="60"/>
        <v/>
      </c>
      <c r="AE174" s="53" t="str">
        <f t="shared" si="60"/>
        <v/>
      </c>
      <c r="AF174" s="53" t="str">
        <f t="shared" si="60"/>
        <v/>
      </c>
      <c r="AG174" s="53" t="str">
        <f t="shared" si="60"/>
        <v/>
      </c>
      <c r="AI174" s="92">
        <f>COUNTIF($S174:$AG174,AI$122)</f>
        <v>0</v>
      </c>
      <c r="AJ174" s="62">
        <f>COUNTIF($S174:$AG174,AJ$122)</f>
        <v>0</v>
      </c>
      <c r="AK174" s="62">
        <f>COUNTIF($S174:$AG174,AK$122)</f>
        <v>0</v>
      </c>
      <c r="AL174" s="62">
        <f t="shared" ref="AJ174:AV193" si="61">COUNTIF($S174:$AG174,AL$122)</f>
        <v>0</v>
      </c>
      <c r="AM174" s="62">
        <f t="shared" si="61"/>
        <v>0</v>
      </c>
      <c r="AN174" s="62">
        <f t="shared" si="61"/>
        <v>0</v>
      </c>
      <c r="AO174" s="62">
        <f t="shared" si="61"/>
        <v>0</v>
      </c>
      <c r="AP174" s="62">
        <f t="shared" si="61"/>
        <v>0</v>
      </c>
      <c r="AQ174" s="62">
        <f t="shared" si="61"/>
        <v>0</v>
      </c>
      <c r="AR174" s="62">
        <f t="shared" si="61"/>
        <v>0</v>
      </c>
      <c r="AS174" s="62">
        <f t="shared" si="61"/>
        <v>0</v>
      </c>
      <c r="AT174" s="62">
        <f t="shared" si="61"/>
        <v>0</v>
      </c>
      <c r="AU174" s="62">
        <f t="shared" si="61"/>
        <v>0</v>
      </c>
      <c r="AV174" s="93">
        <f t="shared" si="61"/>
        <v>0</v>
      </c>
      <c r="AX174" s="59">
        <f t="shared" si="38"/>
        <v>0</v>
      </c>
      <c r="AY174" s="59">
        <f t="shared" si="39"/>
        <v>0</v>
      </c>
      <c r="AZ174" s="59">
        <f t="shared" si="40"/>
        <v>0</v>
      </c>
      <c r="BA174" s="59">
        <f t="shared" si="41"/>
        <v>0</v>
      </c>
      <c r="BB174" s="59">
        <f t="shared" si="42"/>
        <v>0</v>
      </c>
      <c r="BC174" s="59">
        <f t="shared" si="43"/>
        <v>0</v>
      </c>
      <c r="BD174" s="59">
        <f t="shared" si="44"/>
        <v>0</v>
      </c>
      <c r="BE174" s="59">
        <f t="shared" si="45"/>
        <v>0</v>
      </c>
      <c r="BF174" s="59">
        <f t="shared" si="46"/>
        <v>0</v>
      </c>
      <c r="BG174" s="59">
        <f t="shared" si="47"/>
        <v>0</v>
      </c>
      <c r="BH174" s="59">
        <f t="shared" si="48"/>
        <v>0</v>
      </c>
      <c r="BI174" s="59">
        <f t="shared" si="49"/>
        <v>0</v>
      </c>
      <c r="BJ174" s="59">
        <f t="shared" si="50"/>
        <v>0</v>
      </c>
      <c r="BK174" s="59">
        <f t="shared" si="51"/>
        <v>0</v>
      </c>
      <c r="BL174" s="53">
        <f t="shared" si="52"/>
        <v>0</v>
      </c>
    </row>
    <row r="175" spans="1:64" hidden="1">
      <c r="A175" s="53">
        <v>53</v>
      </c>
      <c r="B175" s="64" t="str">
        <f t="shared" si="59"/>
        <v/>
      </c>
      <c r="C175" s="64" t="str">
        <f t="shared" si="59"/>
        <v/>
      </c>
      <c r="D175" s="64" t="str">
        <f t="shared" si="59"/>
        <v/>
      </c>
      <c r="E175" s="64" t="str">
        <f t="shared" si="59"/>
        <v/>
      </c>
      <c r="F175" s="64" t="str">
        <f t="shared" si="59"/>
        <v/>
      </c>
      <c r="G175" s="64" t="str">
        <f t="shared" si="59"/>
        <v/>
      </c>
      <c r="H175" s="64" t="str">
        <f t="shared" si="59"/>
        <v/>
      </c>
      <c r="I175" s="64" t="str">
        <f t="shared" si="59"/>
        <v/>
      </c>
      <c r="J175" s="64" t="str">
        <f t="shared" si="59"/>
        <v/>
      </c>
      <c r="K175" s="64" t="str">
        <f t="shared" si="59"/>
        <v/>
      </c>
      <c r="L175" s="64" t="str">
        <f t="shared" si="59"/>
        <v/>
      </c>
      <c r="M175" s="64" t="str">
        <f t="shared" si="59"/>
        <v/>
      </c>
      <c r="N175" s="64" t="str">
        <f t="shared" si="59"/>
        <v/>
      </c>
      <c r="O175" s="64" t="str">
        <f t="shared" si="59"/>
        <v/>
      </c>
      <c r="P175" s="64" t="str">
        <f t="shared" si="59"/>
        <v/>
      </c>
      <c r="R175" s="53">
        <v>53</v>
      </c>
      <c r="S175" s="53" t="str">
        <f t="shared" si="60"/>
        <v/>
      </c>
      <c r="T175" s="53" t="str">
        <f t="shared" si="60"/>
        <v/>
      </c>
      <c r="U175" s="53" t="str">
        <f t="shared" si="60"/>
        <v/>
      </c>
      <c r="V175" s="53" t="str">
        <f t="shared" si="60"/>
        <v/>
      </c>
      <c r="W175" s="53" t="str">
        <f t="shared" si="60"/>
        <v/>
      </c>
      <c r="X175" s="53" t="str">
        <f t="shared" si="60"/>
        <v/>
      </c>
      <c r="Y175" s="53" t="str">
        <f t="shared" si="60"/>
        <v/>
      </c>
      <c r="Z175" s="53" t="str">
        <f t="shared" si="60"/>
        <v/>
      </c>
      <c r="AA175" s="53" t="str">
        <f t="shared" si="60"/>
        <v/>
      </c>
      <c r="AB175" s="53" t="str">
        <f t="shared" si="60"/>
        <v/>
      </c>
      <c r="AC175" s="53" t="str">
        <f t="shared" si="60"/>
        <v/>
      </c>
      <c r="AD175" s="53" t="str">
        <f t="shared" si="60"/>
        <v/>
      </c>
      <c r="AE175" s="53" t="str">
        <f t="shared" si="60"/>
        <v/>
      </c>
      <c r="AF175" s="53" t="str">
        <f t="shared" si="60"/>
        <v/>
      </c>
      <c r="AG175" s="53" t="str">
        <f t="shared" si="60"/>
        <v/>
      </c>
      <c r="AI175" s="92">
        <f t="shared" ref="AI175:AI200" si="62">COUNTIF($S175:$AG175,AI$122)</f>
        <v>0</v>
      </c>
      <c r="AJ175" s="62">
        <f t="shared" si="61"/>
        <v>0</v>
      </c>
      <c r="AK175" s="62">
        <f t="shared" si="61"/>
        <v>0</v>
      </c>
      <c r="AL175" s="62">
        <f t="shared" si="61"/>
        <v>0</v>
      </c>
      <c r="AM175" s="62">
        <f t="shared" si="61"/>
        <v>0</v>
      </c>
      <c r="AN175" s="62">
        <f t="shared" si="61"/>
        <v>0</v>
      </c>
      <c r="AO175" s="62">
        <f t="shared" si="61"/>
        <v>0</v>
      </c>
      <c r="AP175" s="62">
        <f t="shared" si="61"/>
        <v>0</v>
      </c>
      <c r="AQ175" s="62">
        <f t="shared" si="61"/>
        <v>0</v>
      </c>
      <c r="AR175" s="62">
        <f t="shared" si="61"/>
        <v>0</v>
      </c>
      <c r="AS175" s="62">
        <f t="shared" si="61"/>
        <v>0</v>
      </c>
      <c r="AT175" s="62">
        <f t="shared" si="61"/>
        <v>0</v>
      </c>
      <c r="AU175" s="62">
        <f t="shared" si="61"/>
        <v>0</v>
      </c>
      <c r="AV175" s="93">
        <f t="shared" si="61"/>
        <v>0</v>
      </c>
      <c r="AX175" s="59">
        <f t="shared" si="38"/>
        <v>0</v>
      </c>
      <c r="AY175" s="59">
        <f t="shared" si="39"/>
        <v>0</v>
      </c>
      <c r="AZ175" s="59">
        <f t="shared" si="40"/>
        <v>0</v>
      </c>
      <c r="BA175" s="59">
        <f t="shared" si="41"/>
        <v>0</v>
      </c>
      <c r="BB175" s="59">
        <f t="shared" si="42"/>
        <v>0</v>
      </c>
      <c r="BC175" s="59">
        <f t="shared" si="43"/>
        <v>0</v>
      </c>
      <c r="BD175" s="59">
        <f t="shared" si="44"/>
        <v>0</v>
      </c>
      <c r="BE175" s="59">
        <f t="shared" si="45"/>
        <v>0</v>
      </c>
      <c r="BF175" s="59">
        <f t="shared" si="46"/>
        <v>0</v>
      </c>
      <c r="BG175" s="59">
        <f t="shared" si="47"/>
        <v>0</v>
      </c>
      <c r="BH175" s="59">
        <f t="shared" si="48"/>
        <v>0</v>
      </c>
      <c r="BI175" s="59">
        <f t="shared" si="49"/>
        <v>0</v>
      </c>
      <c r="BJ175" s="59">
        <f t="shared" si="50"/>
        <v>0</v>
      </c>
      <c r="BK175" s="59">
        <f t="shared" si="51"/>
        <v>0</v>
      </c>
      <c r="BL175" s="53">
        <f t="shared" si="52"/>
        <v>0</v>
      </c>
    </row>
    <row r="176" spans="1:64" hidden="1">
      <c r="A176" s="53">
        <v>54</v>
      </c>
      <c r="B176" s="64" t="str">
        <f t="shared" si="59"/>
        <v/>
      </c>
      <c r="C176" s="64" t="str">
        <f t="shared" si="59"/>
        <v/>
      </c>
      <c r="D176" s="64" t="str">
        <f t="shared" si="59"/>
        <v/>
      </c>
      <c r="E176" s="64" t="str">
        <f t="shared" si="59"/>
        <v/>
      </c>
      <c r="F176" s="64" t="str">
        <f t="shared" si="59"/>
        <v/>
      </c>
      <c r="G176" s="64" t="str">
        <f t="shared" si="59"/>
        <v/>
      </c>
      <c r="H176" s="64" t="str">
        <f t="shared" si="59"/>
        <v/>
      </c>
      <c r="I176" s="64" t="str">
        <f t="shared" si="59"/>
        <v/>
      </c>
      <c r="J176" s="64" t="str">
        <f t="shared" si="59"/>
        <v/>
      </c>
      <c r="K176" s="64" t="str">
        <f t="shared" si="59"/>
        <v/>
      </c>
      <c r="L176" s="64" t="str">
        <f t="shared" si="59"/>
        <v/>
      </c>
      <c r="M176" s="64" t="str">
        <f t="shared" si="59"/>
        <v/>
      </c>
      <c r="N176" s="64" t="str">
        <f t="shared" si="59"/>
        <v/>
      </c>
      <c r="O176" s="64" t="str">
        <f t="shared" si="59"/>
        <v/>
      </c>
      <c r="P176" s="64" t="str">
        <f t="shared" si="59"/>
        <v/>
      </c>
      <c r="R176" s="53">
        <v>54</v>
      </c>
      <c r="S176" s="53" t="str">
        <f t="shared" si="60"/>
        <v/>
      </c>
      <c r="T176" s="53" t="str">
        <f t="shared" si="60"/>
        <v/>
      </c>
      <c r="U176" s="53" t="str">
        <f t="shared" si="60"/>
        <v/>
      </c>
      <c r="V176" s="53" t="str">
        <f t="shared" si="60"/>
        <v/>
      </c>
      <c r="W176" s="53" t="str">
        <f t="shared" si="60"/>
        <v/>
      </c>
      <c r="X176" s="53" t="str">
        <f t="shared" si="60"/>
        <v/>
      </c>
      <c r="Y176" s="53" t="str">
        <f t="shared" si="60"/>
        <v/>
      </c>
      <c r="Z176" s="53" t="str">
        <f t="shared" si="60"/>
        <v/>
      </c>
      <c r="AA176" s="53" t="str">
        <f t="shared" si="60"/>
        <v/>
      </c>
      <c r="AB176" s="53" t="str">
        <f t="shared" si="60"/>
        <v/>
      </c>
      <c r="AC176" s="53" t="str">
        <f t="shared" si="60"/>
        <v/>
      </c>
      <c r="AD176" s="53" t="str">
        <f t="shared" si="60"/>
        <v/>
      </c>
      <c r="AE176" s="53" t="str">
        <f t="shared" si="60"/>
        <v/>
      </c>
      <c r="AF176" s="53" t="str">
        <f t="shared" si="60"/>
        <v/>
      </c>
      <c r="AG176" s="53" t="str">
        <f t="shared" si="60"/>
        <v/>
      </c>
      <c r="AI176" s="92">
        <f t="shared" si="62"/>
        <v>0</v>
      </c>
      <c r="AJ176" s="62">
        <f t="shared" si="61"/>
        <v>0</v>
      </c>
      <c r="AK176" s="62">
        <f t="shared" si="61"/>
        <v>0</v>
      </c>
      <c r="AL176" s="62">
        <f t="shared" si="61"/>
        <v>0</v>
      </c>
      <c r="AM176" s="62">
        <f t="shared" si="61"/>
        <v>0</v>
      </c>
      <c r="AN176" s="62">
        <f t="shared" si="61"/>
        <v>0</v>
      </c>
      <c r="AO176" s="62">
        <f t="shared" si="61"/>
        <v>0</v>
      </c>
      <c r="AP176" s="62">
        <f t="shared" si="61"/>
        <v>0</v>
      </c>
      <c r="AQ176" s="62">
        <f t="shared" si="61"/>
        <v>0</v>
      </c>
      <c r="AR176" s="62">
        <f t="shared" si="61"/>
        <v>0</v>
      </c>
      <c r="AS176" s="62">
        <f t="shared" si="61"/>
        <v>0</v>
      </c>
      <c r="AT176" s="62">
        <f t="shared" si="61"/>
        <v>0</v>
      </c>
      <c r="AU176" s="62">
        <f t="shared" si="61"/>
        <v>0</v>
      </c>
      <c r="AV176" s="93">
        <f t="shared" si="61"/>
        <v>0</v>
      </c>
      <c r="AX176" s="59">
        <f t="shared" si="38"/>
        <v>0</v>
      </c>
      <c r="AY176" s="59">
        <f t="shared" si="39"/>
        <v>0</v>
      </c>
      <c r="AZ176" s="59">
        <f t="shared" si="40"/>
        <v>0</v>
      </c>
      <c r="BA176" s="59">
        <f t="shared" si="41"/>
        <v>0</v>
      </c>
      <c r="BB176" s="59">
        <f t="shared" si="42"/>
        <v>0</v>
      </c>
      <c r="BC176" s="59">
        <f t="shared" si="43"/>
        <v>0</v>
      </c>
      <c r="BD176" s="59">
        <f t="shared" si="44"/>
        <v>0</v>
      </c>
      <c r="BE176" s="59">
        <f t="shared" si="45"/>
        <v>0</v>
      </c>
      <c r="BF176" s="59">
        <f t="shared" si="46"/>
        <v>0</v>
      </c>
      <c r="BG176" s="59">
        <f t="shared" si="47"/>
        <v>0</v>
      </c>
      <c r="BH176" s="59">
        <f t="shared" si="48"/>
        <v>0</v>
      </c>
      <c r="BI176" s="59">
        <f t="shared" si="49"/>
        <v>0</v>
      </c>
      <c r="BJ176" s="59">
        <f t="shared" si="50"/>
        <v>0</v>
      </c>
      <c r="BK176" s="59">
        <f t="shared" si="51"/>
        <v>0</v>
      </c>
      <c r="BL176" s="53">
        <f t="shared" si="52"/>
        <v>0</v>
      </c>
    </row>
    <row r="177" spans="1:64" hidden="1">
      <c r="A177" s="53">
        <v>55</v>
      </c>
      <c r="B177" s="64" t="str">
        <f t="shared" si="59"/>
        <v/>
      </c>
      <c r="C177" s="64" t="str">
        <f t="shared" si="59"/>
        <v/>
      </c>
      <c r="D177" s="64" t="str">
        <f t="shared" si="59"/>
        <v/>
      </c>
      <c r="E177" s="64" t="str">
        <f t="shared" si="59"/>
        <v/>
      </c>
      <c r="F177" s="64" t="str">
        <f t="shared" si="59"/>
        <v/>
      </c>
      <c r="G177" s="64" t="str">
        <f t="shared" si="59"/>
        <v/>
      </c>
      <c r="H177" s="64" t="str">
        <f t="shared" si="59"/>
        <v/>
      </c>
      <c r="I177" s="64" t="str">
        <f t="shared" si="59"/>
        <v/>
      </c>
      <c r="J177" s="64" t="str">
        <f t="shared" si="59"/>
        <v/>
      </c>
      <c r="K177" s="64" t="str">
        <f t="shared" si="59"/>
        <v/>
      </c>
      <c r="L177" s="64" t="str">
        <f t="shared" si="59"/>
        <v/>
      </c>
      <c r="M177" s="64" t="str">
        <f t="shared" si="59"/>
        <v/>
      </c>
      <c r="N177" s="64" t="str">
        <f t="shared" si="59"/>
        <v/>
      </c>
      <c r="O177" s="64" t="str">
        <f t="shared" si="59"/>
        <v/>
      </c>
      <c r="P177" s="64" t="str">
        <f t="shared" si="59"/>
        <v/>
      </c>
      <c r="R177" s="53">
        <v>55</v>
      </c>
      <c r="S177" s="53" t="str">
        <f t="shared" si="60"/>
        <v/>
      </c>
      <c r="T177" s="53" t="str">
        <f t="shared" si="60"/>
        <v/>
      </c>
      <c r="U177" s="53" t="str">
        <f t="shared" si="60"/>
        <v/>
      </c>
      <c r="V177" s="53" t="str">
        <f t="shared" si="60"/>
        <v/>
      </c>
      <c r="W177" s="53" t="str">
        <f t="shared" si="60"/>
        <v/>
      </c>
      <c r="X177" s="53" t="str">
        <f t="shared" si="60"/>
        <v/>
      </c>
      <c r="Y177" s="53" t="str">
        <f t="shared" si="60"/>
        <v/>
      </c>
      <c r="Z177" s="53" t="str">
        <f t="shared" si="60"/>
        <v/>
      </c>
      <c r="AA177" s="53" t="str">
        <f t="shared" si="60"/>
        <v/>
      </c>
      <c r="AB177" s="53" t="str">
        <f t="shared" si="60"/>
        <v/>
      </c>
      <c r="AC177" s="53" t="str">
        <f t="shared" si="60"/>
        <v/>
      </c>
      <c r="AD177" s="53" t="str">
        <f t="shared" si="60"/>
        <v/>
      </c>
      <c r="AE177" s="53" t="str">
        <f t="shared" si="60"/>
        <v/>
      </c>
      <c r="AF177" s="53" t="str">
        <f t="shared" si="60"/>
        <v/>
      </c>
      <c r="AG177" s="53" t="str">
        <f t="shared" si="60"/>
        <v/>
      </c>
      <c r="AI177" s="92">
        <f t="shared" si="62"/>
        <v>0</v>
      </c>
      <c r="AJ177" s="62">
        <f t="shared" si="61"/>
        <v>0</v>
      </c>
      <c r="AK177" s="62">
        <f t="shared" si="61"/>
        <v>0</v>
      </c>
      <c r="AL177" s="62">
        <f t="shared" si="61"/>
        <v>0</v>
      </c>
      <c r="AM177" s="62">
        <f t="shared" si="61"/>
        <v>0</v>
      </c>
      <c r="AN177" s="62">
        <f t="shared" si="61"/>
        <v>0</v>
      </c>
      <c r="AO177" s="62">
        <f t="shared" si="61"/>
        <v>0</v>
      </c>
      <c r="AP177" s="62">
        <f t="shared" si="61"/>
        <v>0</v>
      </c>
      <c r="AQ177" s="62">
        <f t="shared" si="61"/>
        <v>0</v>
      </c>
      <c r="AR177" s="62">
        <f t="shared" si="61"/>
        <v>0</v>
      </c>
      <c r="AS177" s="62">
        <f t="shared" si="61"/>
        <v>0</v>
      </c>
      <c r="AT177" s="62">
        <f t="shared" si="61"/>
        <v>0</v>
      </c>
      <c r="AU177" s="62">
        <f t="shared" si="61"/>
        <v>0</v>
      </c>
      <c r="AV177" s="93">
        <f t="shared" si="61"/>
        <v>0</v>
      </c>
      <c r="AX177" s="59">
        <f t="shared" si="38"/>
        <v>0</v>
      </c>
      <c r="AY177" s="59">
        <f t="shared" si="39"/>
        <v>0</v>
      </c>
      <c r="AZ177" s="59">
        <f t="shared" si="40"/>
        <v>0</v>
      </c>
      <c r="BA177" s="59">
        <f t="shared" si="41"/>
        <v>0</v>
      </c>
      <c r="BB177" s="59">
        <f t="shared" si="42"/>
        <v>0</v>
      </c>
      <c r="BC177" s="59">
        <f t="shared" si="43"/>
        <v>0</v>
      </c>
      <c r="BD177" s="59">
        <f t="shared" si="44"/>
        <v>0</v>
      </c>
      <c r="BE177" s="59">
        <f t="shared" si="45"/>
        <v>0</v>
      </c>
      <c r="BF177" s="59">
        <f t="shared" si="46"/>
        <v>0</v>
      </c>
      <c r="BG177" s="59">
        <f t="shared" si="47"/>
        <v>0</v>
      </c>
      <c r="BH177" s="59">
        <f t="shared" si="48"/>
        <v>0</v>
      </c>
      <c r="BI177" s="59">
        <f t="shared" si="49"/>
        <v>0</v>
      </c>
      <c r="BJ177" s="59">
        <f t="shared" si="50"/>
        <v>0</v>
      </c>
      <c r="BK177" s="59">
        <f t="shared" si="51"/>
        <v>0</v>
      </c>
      <c r="BL177" s="53">
        <f t="shared" si="52"/>
        <v>0</v>
      </c>
    </row>
    <row r="178" spans="1:64" hidden="1">
      <c r="A178" s="53">
        <v>56</v>
      </c>
      <c r="B178" s="64" t="str">
        <f t="shared" si="59"/>
        <v/>
      </c>
      <c r="C178" s="64" t="str">
        <f t="shared" si="59"/>
        <v/>
      </c>
      <c r="D178" s="64" t="str">
        <f t="shared" si="59"/>
        <v/>
      </c>
      <c r="E178" s="64" t="str">
        <f t="shared" si="59"/>
        <v/>
      </c>
      <c r="F178" s="64" t="str">
        <f t="shared" si="59"/>
        <v/>
      </c>
      <c r="G178" s="64" t="str">
        <f t="shared" si="59"/>
        <v/>
      </c>
      <c r="H178" s="64" t="str">
        <f t="shared" si="59"/>
        <v/>
      </c>
      <c r="I178" s="64" t="str">
        <f t="shared" si="59"/>
        <v/>
      </c>
      <c r="J178" s="64" t="str">
        <f t="shared" si="59"/>
        <v/>
      </c>
      <c r="K178" s="64" t="str">
        <f t="shared" si="59"/>
        <v/>
      </c>
      <c r="L178" s="64" t="str">
        <f t="shared" si="59"/>
        <v/>
      </c>
      <c r="M178" s="64" t="str">
        <f t="shared" si="59"/>
        <v/>
      </c>
      <c r="N178" s="64" t="str">
        <f t="shared" si="59"/>
        <v/>
      </c>
      <c r="O178" s="64" t="str">
        <f t="shared" si="59"/>
        <v/>
      </c>
      <c r="P178" s="64" t="str">
        <f t="shared" si="59"/>
        <v/>
      </c>
      <c r="R178" s="53">
        <v>56</v>
      </c>
      <c r="S178" s="53" t="str">
        <f t="shared" si="60"/>
        <v/>
      </c>
      <c r="T178" s="53" t="str">
        <f t="shared" si="60"/>
        <v/>
      </c>
      <c r="U178" s="53" t="str">
        <f t="shared" si="60"/>
        <v/>
      </c>
      <c r="V178" s="53" t="str">
        <f t="shared" si="60"/>
        <v/>
      </c>
      <c r="W178" s="53" t="str">
        <f t="shared" si="60"/>
        <v/>
      </c>
      <c r="X178" s="53" t="str">
        <f t="shared" si="60"/>
        <v/>
      </c>
      <c r="Y178" s="53" t="str">
        <f t="shared" si="60"/>
        <v/>
      </c>
      <c r="Z178" s="53" t="str">
        <f t="shared" si="60"/>
        <v/>
      </c>
      <c r="AA178" s="53" t="str">
        <f t="shared" si="60"/>
        <v/>
      </c>
      <c r="AB178" s="53" t="str">
        <f t="shared" si="60"/>
        <v/>
      </c>
      <c r="AC178" s="53" t="str">
        <f t="shared" si="60"/>
        <v/>
      </c>
      <c r="AD178" s="53" t="str">
        <f t="shared" si="60"/>
        <v/>
      </c>
      <c r="AE178" s="53" t="str">
        <f t="shared" si="60"/>
        <v/>
      </c>
      <c r="AF178" s="53" t="str">
        <f t="shared" si="60"/>
        <v/>
      </c>
      <c r="AG178" s="53" t="str">
        <f t="shared" si="60"/>
        <v/>
      </c>
      <c r="AI178" s="92">
        <f t="shared" si="62"/>
        <v>0</v>
      </c>
      <c r="AJ178" s="62">
        <f t="shared" si="61"/>
        <v>0</v>
      </c>
      <c r="AK178" s="62">
        <f t="shared" si="61"/>
        <v>0</v>
      </c>
      <c r="AL178" s="62">
        <f t="shared" si="61"/>
        <v>0</v>
      </c>
      <c r="AM178" s="62">
        <f t="shared" si="61"/>
        <v>0</v>
      </c>
      <c r="AN178" s="62">
        <f t="shared" si="61"/>
        <v>0</v>
      </c>
      <c r="AO178" s="62">
        <f t="shared" si="61"/>
        <v>0</v>
      </c>
      <c r="AP178" s="62">
        <f t="shared" si="61"/>
        <v>0</v>
      </c>
      <c r="AQ178" s="62">
        <f t="shared" si="61"/>
        <v>0</v>
      </c>
      <c r="AR178" s="62">
        <f t="shared" si="61"/>
        <v>0</v>
      </c>
      <c r="AS178" s="62">
        <f t="shared" si="61"/>
        <v>0</v>
      </c>
      <c r="AT178" s="62">
        <f t="shared" si="61"/>
        <v>0</v>
      </c>
      <c r="AU178" s="62">
        <f t="shared" si="61"/>
        <v>0</v>
      </c>
      <c r="AV178" s="93">
        <f t="shared" si="61"/>
        <v>0</v>
      </c>
      <c r="AX178" s="59">
        <f t="shared" si="38"/>
        <v>0</v>
      </c>
      <c r="AY178" s="59">
        <f t="shared" si="39"/>
        <v>0</v>
      </c>
      <c r="AZ178" s="59">
        <f t="shared" si="40"/>
        <v>0</v>
      </c>
      <c r="BA178" s="59">
        <f t="shared" si="41"/>
        <v>0</v>
      </c>
      <c r="BB178" s="59">
        <f t="shared" si="42"/>
        <v>0</v>
      </c>
      <c r="BC178" s="59">
        <f t="shared" si="43"/>
        <v>0</v>
      </c>
      <c r="BD178" s="59">
        <f t="shared" si="44"/>
        <v>0</v>
      </c>
      <c r="BE178" s="59">
        <f t="shared" si="45"/>
        <v>0</v>
      </c>
      <c r="BF178" s="59">
        <f t="shared" si="46"/>
        <v>0</v>
      </c>
      <c r="BG178" s="59">
        <f t="shared" si="47"/>
        <v>0</v>
      </c>
      <c r="BH178" s="59">
        <f t="shared" si="48"/>
        <v>0</v>
      </c>
      <c r="BI178" s="59">
        <f t="shared" si="49"/>
        <v>0</v>
      </c>
      <c r="BJ178" s="59">
        <f t="shared" si="50"/>
        <v>0</v>
      </c>
      <c r="BK178" s="59">
        <f t="shared" si="51"/>
        <v>0</v>
      </c>
      <c r="BL178" s="53">
        <f t="shared" si="52"/>
        <v>0</v>
      </c>
    </row>
    <row r="179" spans="1:64" hidden="1">
      <c r="A179" s="53">
        <v>57</v>
      </c>
      <c r="B179" s="64" t="str">
        <f t="shared" si="59"/>
        <v/>
      </c>
      <c r="C179" s="64" t="str">
        <f t="shared" si="59"/>
        <v/>
      </c>
      <c r="D179" s="64" t="str">
        <f t="shared" si="59"/>
        <v/>
      </c>
      <c r="E179" s="64" t="str">
        <f t="shared" si="59"/>
        <v/>
      </c>
      <c r="F179" s="64" t="str">
        <f t="shared" si="59"/>
        <v/>
      </c>
      <c r="G179" s="64" t="str">
        <f t="shared" si="59"/>
        <v/>
      </c>
      <c r="H179" s="64" t="str">
        <f t="shared" si="59"/>
        <v/>
      </c>
      <c r="I179" s="64" t="str">
        <f t="shared" si="59"/>
        <v/>
      </c>
      <c r="J179" s="64" t="str">
        <f t="shared" si="59"/>
        <v/>
      </c>
      <c r="K179" s="64" t="str">
        <f t="shared" si="59"/>
        <v/>
      </c>
      <c r="L179" s="64" t="str">
        <f t="shared" si="59"/>
        <v/>
      </c>
      <c r="M179" s="64" t="str">
        <f t="shared" si="59"/>
        <v/>
      </c>
      <c r="N179" s="64" t="str">
        <f t="shared" si="59"/>
        <v/>
      </c>
      <c r="O179" s="64" t="str">
        <f t="shared" si="59"/>
        <v/>
      </c>
      <c r="P179" s="64" t="str">
        <f t="shared" si="59"/>
        <v/>
      </c>
      <c r="R179" s="53">
        <v>57</v>
      </c>
      <c r="S179" s="53" t="str">
        <f t="shared" si="60"/>
        <v/>
      </c>
      <c r="T179" s="53" t="str">
        <f t="shared" si="60"/>
        <v/>
      </c>
      <c r="U179" s="53" t="str">
        <f t="shared" si="60"/>
        <v/>
      </c>
      <c r="V179" s="53" t="str">
        <f t="shared" si="60"/>
        <v/>
      </c>
      <c r="W179" s="53" t="str">
        <f t="shared" si="60"/>
        <v/>
      </c>
      <c r="X179" s="53" t="str">
        <f t="shared" si="60"/>
        <v/>
      </c>
      <c r="Y179" s="53" t="str">
        <f t="shared" si="60"/>
        <v/>
      </c>
      <c r="Z179" s="53" t="str">
        <f t="shared" si="60"/>
        <v/>
      </c>
      <c r="AA179" s="53" t="str">
        <f t="shared" si="60"/>
        <v/>
      </c>
      <c r="AB179" s="53" t="str">
        <f t="shared" si="60"/>
        <v/>
      </c>
      <c r="AC179" s="53" t="str">
        <f t="shared" si="60"/>
        <v/>
      </c>
      <c r="AD179" s="53" t="str">
        <f t="shared" si="60"/>
        <v/>
      </c>
      <c r="AE179" s="53" t="str">
        <f t="shared" si="60"/>
        <v/>
      </c>
      <c r="AF179" s="53" t="str">
        <f t="shared" si="60"/>
        <v/>
      </c>
      <c r="AG179" s="53" t="str">
        <f t="shared" si="60"/>
        <v/>
      </c>
      <c r="AI179" s="92">
        <f t="shared" si="62"/>
        <v>0</v>
      </c>
      <c r="AJ179" s="62">
        <f t="shared" si="61"/>
        <v>0</v>
      </c>
      <c r="AK179" s="62">
        <f t="shared" si="61"/>
        <v>0</v>
      </c>
      <c r="AL179" s="62">
        <f t="shared" si="61"/>
        <v>0</v>
      </c>
      <c r="AM179" s="62">
        <f t="shared" si="61"/>
        <v>0</v>
      </c>
      <c r="AN179" s="62">
        <f t="shared" si="61"/>
        <v>0</v>
      </c>
      <c r="AO179" s="62">
        <f t="shared" si="61"/>
        <v>0</v>
      </c>
      <c r="AP179" s="62">
        <f t="shared" si="61"/>
        <v>0</v>
      </c>
      <c r="AQ179" s="62">
        <f t="shared" si="61"/>
        <v>0</v>
      </c>
      <c r="AR179" s="62">
        <f t="shared" si="61"/>
        <v>0</v>
      </c>
      <c r="AS179" s="62">
        <f t="shared" si="61"/>
        <v>0</v>
      </c>
      <c r="AT179" s="62">
        <f t="shared" si="61"/>
        <v>0</v>
      </c>
      <c r="AU179" s="62">
        <f t="shared" si="61"/>
        <v>0</v>
      </c>
      <c r="AV179" s="93">
        <f t="shared" si="61"/>
        <v>0</v>
      </c>
      <c r="AX179" s="59">
        <f t="shared" si="38"/>
        <v>0</v>
      </c>
      <c r="AY179" s="59">
        <f t="shared" si="39"/>
        <v>0</v>
      </c>
      <c r="AZ179" s="59">
        <f t="shared" si="40"/>
        <v>0</v>
      </c>
      <c r="BA179" s="59">
        <f t="shared" si="41"/>
        <v>0</v>
      </c>
      <c r="BB179" s="59">
        <f t="shared" si="42"/>
        <v>0</v>
      </c>
      <c r="BC179" s="59">
        <f t="shared" si="43"/>
        <v>0</v>
      </c>
      <c r="BD179" s="59">
        <f t="shared" si="44"/>
        <v>0</v>
      </c>
      <c r="BE179" s="59">
        <f t="shared" si="45"/>
        <v>0</v>
      </c>
      <c r="BF179" s="59">
        <f t="shared" si="46"/>
        <v>0</v>
      </c>
      <c r="BG179" s="59">
        <f t="shared" si="47"/>
        <v>0</v>
      </c>
      <c r="BH179" s="59">
        <f t="shared" si="48"/>
        <v>0</v>
      </c>
      <c r="BI179" s="59">
        <f t="shared" si="49"/>
        <v>0</v>
      </c>
      <c r="BJ179" s="59">
        <f t="shared" si="50"/>
        <v>0</v>
      </c>
      <c r="BK179" s="59">
        <f t="shared" si="51"/>
        <v>0</v>
      </c>
      <c r="BL179" s="53">
        <f t="shared" si="52"/>
        <v>0</v>
      </c>
    </row>
    <row r="180" spans="1:64" hidden="1">
      <c r="A180" s="53">
        <v>58</v>
      </c>
      <c r="B180" s="64" t="str">
        <f t="shared" si="59"/>
        <v/>
      </c>
      <c r="C180" s="64" t="str">
        <f t="shared" si="59"/>
        <v/>
      </c>
      <c r="D180" s="64" t="str">
        <f t="shared" si="59"/>
        <v/>
      </c>
      <c r="E180" s="64" t="str">
        <f t="shared" si="59"/>
        <v/>
      </c>
      <c r="F180" s="64" t="str">
        <f t="shared" si="59"/>
        <v/>
      </c>
      <c r="G180" s="64" t="str">
        <f t="shared" si="59"/>
        <v/>
      </c>
      <c r="H180" s="64" t="str">
        <f t="shared" si="59"/>
        <v/>
      </c>
      <c r="I180" s="64" t="str">
        <f t="shared" si="59"/>
        <v/>
      </c>
      <c r="J180" s="64" t="str">
        <f t="shared" si="59"/>
        <v/>
      </c>
      <c r="K180" s="64" t="str">
        <f t="shared" si="59"/>
        <v/>
      </c>
      <c r="L180" s="64" t="str">
        <f t="shared" si="59"/>
        <v/>
      </c>
      <c r="M180" s="64" t="str">
        <f t="shared" si="59"/>
        <v/>
      </c>
      <c r="N180" s="64" t="str">
        <f t="shared" si="59"/>
        <v/>
      </c>
      <c r="O180" s="64" t="str">
        <f t="shared" si="59"/>
        <v/>
      </c>
      <c r="P180" s="64" t="str">
        <f t="shared" si="59"/>
        <v/>
      </c>
      <c r="R180" s="53">
        <v>58</v>
      </c>
      <c r="S180" s="53" t="str">
        <f t="shared" si="60"/>
        <v/>
      </c>
      <c r="T180" s="53" t="str">
        <f t="shared" si="60"/>
        <v/>
      </c>
      <c r="U180" s="53" t="str">
        <f t="shared" si="60"/>
        <v/>
      </c>
      <c r="V180" s="53" t="str">
        <f t="shared" si="60"/>
        <v/>
      </c>
      <c r="W180" s="53" t="str">
        <f t="shared" si="60"/>
        <v/>
      </c>
      <c r="X180" s="53" t="str">
        <f t="shared" si="60"/>
        <v/>
      </c>
      <c r="Y180" s="53" t="str">
        <f t="shared" si="60"/>
        <v/>
      </c>
      <c r="Z180" s="53" t="str">
        <f t="shared" si="60"/>
        <v/>
      </c>
      <c r="AA180" s="53" t="str">
        <f t="shared" si="60"/>
        <v/>
      </c>
      <c r="AB180" s="53" t="str">
        <f t="shared" si="60"/>
        <v/>
      </c>
      <c r="AC180" s="53" t="str">
        <f t="shared" si="60"/>
        <v/>
      </c>
      <c r="AD180" s="53" t="str">
        <f t="shared" si="60"/>
        <v/>
      </c>
      <c r="AE180" s="53" t="str">
        <f t="shared" si="60"/>
        <v/>
      </c>
      <c r="AF180" s="53" t="str">
        <f t="shared" si="60"/>
        <v/>
      </c>
      <c r="AG180" s="53" t="str">
        <f t="shared" si="60"/>
        <v/>
      </c>
      <c r="AI180" s="92">
        <f t="shared" si="62"/>
        <v>0</v>
      </c>
      <c r="AJ180" s="62">
        <f t="shared" si="61"/>
        <v>0</v>
      </c>
      <c r="AK180" s="62">
        <f t="shared" si="61"/>
        <v>0</v>
      </c>
      <c r="AL180" s="62">
        <f t="shared" si="61"/>
        <v>0</v>
      </c>
      <c r="AM180" s="62">
        <f t="shared" si="61"/>
        <v>0</v>
      </c>
      <c r="AN180" s="62">
        <f t="shared" si="61"/>
        <v>0</v>
      </c>
      <c r="AO180" s="62">
        <f t="shared" si="61"/>
        <v>0</v>
      </c>
      <c r="AP180" s="62">
        <f t="shared" si="61"/>
        <v>0</v>
      </c>
      <c r="AQ180" s="62">
        <f t="shared" si="61"/>
        <v>0</v>
      </c>
      <c r="AR180" s="62">
        <f t="shared" si="61"/>
        <v>0</v>
      </c>
      <c r="AS180" s="62">
        <f t="shared" si="61"/>
        <v>0</v>
      </c>
      <c r="AT180" s="62">
        <f t="shared" si="61"/>
        <v>0</v>
      </c>
      <c r="AU180" s="62">
        <f t="shared" si="61"/>
        <v>0</v>
      </c>
      <c r="AV180" s="93">
        <f t="shared" si="61"/>
        <v>0</v>
      </c>
      <c r="AX180" s="59">
        <f t="shared" si="38"/>
        <v>0</v>
      </c>
      <c r="AY180" s="59">
        <f t="shared" si="39"/>
        <v>0</v>
      </c>
      <c r="AZ180" s="59">
        <f t="shared" si="40"/>
        <v>0</v>
      </c>
      <c r="BA180" s="59">
        <f t="shared" si="41"/>
        <v>0</v>
      </c>
      <c r="BB180" s="59">
        <f t="shared" si="42"/>
        <v>0</v>
      </c>
      <c r="BC180" s="59">
        <f t="shared" si="43"/>
        <v>0</v>
      </c>
      <c r="BD180" s="59">
        <f t="shared" si="44"/>
        <v>0</v>
      </c>
      <c r="BE180" s="59">
        <f t="shared" si="45"/>
        <v>0</v>
      </c>
      <c r="BF180" s="59">
        <f t="shared" si="46"/>
        <v>0</v>
      </c>
      <c r="BG180" s="59">
        <f t="shared" si="47"/>
        <v>0</v>
      </c>
      <c r="BH180" s="59">
        <f t="shared" si="48"/>
        <v>0</v>
      </c>
      <c r="BI180" s="59">
        <f t="shared" si="49"/>
        <v>0</v>
      </c>
      <c r="BJ180" s="59">
        <f t="shared" si="50"/>
        <v>0</v>
      </c>
      <c r="BK180" s="59">
        <f t="shared" si="51"/>
        <v>0</v>
      </c>
      <c r="BL180" s="53">
        <f t="shared" si="52"/>
        <v>0</v>
      </c>
    </row>
    <row r="181" spans="1:64" hidden="1">
      <c r="A181" s="53">
        <v>59</v>
      </c>
      <c r="B181" s="64" t="str">
        <f t="shared" si="59"/>
        <v/>
      </c>
      <c r="C181" s="64" t="str">
        <f t="shared" si="59"/>
        <v/>
      </c>
      <c r="D181" s="64" t="str">
        <f t="shared" si="59"/>
        <v/>
      </c>
      <c r="E181" s="64" t="str">
        <f t="shared" si="59"/>
        <v/>
      </c>
      <c r="F181" s="64" t="str">
        <f t="shared" si="59"/>
        <v/>
      </c>
      <c r="G181" s="64" t="str">
        <f t="shared" si="59"/>
        <v/>
      </c>
      <c r="H181" s="64" t="str">
        <f t="shared" si="59"/>
        <v/>
      </c>
      <c r="I181" s="64" t="str">
        <f t="shared" si="59"/>
        <v/>
      </c>
      <c r="J181" s="64" t="str">
        <f t="shared" si="59"/>
        <v/>
      </c>
      <c r="K181" s="64" t="str">
        <f t="shared" si="59"/>
        <v/>
      </c>
      <c r="L181" s="64" t="str">
        <f t="shared" si="59"/>
        <v/>
      </c>
      <c r="M181" s="64" t="str">
        <f t="shared" si="59"/>
        <v/>
      </c>
      <c r="N181" s="64" t="str">
        <f t="shared" si="59"/>
        <v/>
      </c>
      <c r="O181" s="64" t="str">
        <f t="shared" si="59"/>
        <v/>
      </c>
      <c r="P181" s="64" t="str">
        <f t="shared" si="59"/>
        <v/>
      </c>
      <c r="R181" s="53">
        <v>59</v>
      </c>
      <c r="S181" s="53" t="str">
        <f t="shared" si="60"/>
        <v/>
      </c>
      <c r="T181" s="53" t="str">
        <f t="shared" si="60"/>
        <v/>
      </c>
      <c r="U181" s="53" t="str">
        <f t="shared" si="60"/>
        <v/>
      </c>
      <c r="V181" s="53" t="str">
        <f t="shared" si="60"/>
        <v/>
      </c>
      <c r="W181" s="53" t="str">
        <f t="shared" si="60"/>
        <v/>
      </c>
      <c r="X181" s="53" t="str">
        <f t="shared" si="60"/>
        <v/>
      </c>
      <c r="Y181" s="53" t="str">
        <f t="shared" si="60"/>
        <v/>
      </c>
      <c r="Z181" s="53" t="str">
        <f t="shared" si="60"/>
        <v/>
      </c>
      <c r="AA181" s="53" t="str">
        <f t="shared" si="60"/>
        <v/>
      </c>
      <c r="AB181" s="53" t="str">
        <f t="shared" si="60"/>
        <v/>
      </c>
      <c r="AC181" s="53" t="str">
        <f t="shared" si="60"/>
        <v/>
      </c>
      <c r="AD181" s="53" t="str">
        <f t="shared" si="60"/>
        <v/>
      </c>
      <c r="AE181" s="53" t="str">
        <f t="shared" si="60"/>
        <v/>
      </c>
      <c r="AF181" s="53" t="str">
        <f t="shared" si="60"/>
        <v/>
      </c>
      <c r="AG181" s="53" t="str">
        <f t="shared" si="60"/>
        <v/>
      </c>
      <c r="AI181" s="92">
        <f t="shared" si="62"/>
        <v>0</v>
      </c>
      <c r="AJ181" s="62">
        <f t="shared" si="61"/>
        <v>0</v>
      </c>
      <c r="AK181" s="62">
        <f t="shared" si="61"/>
        <v>0</v>
      </c>
      <c r="AL181" s="62">
        <f t="shared" si="61"/>
        <v>0</v>
      </c>
      <c r="AM181" s="62">
        <f t="shared" si="61"/>
        <v>0</v>
      </c>
      <c r="AN181" s="62">
        <f t="shared" si="61"/>
        <v>0</v>
      </c>
      <c r="AO181" s="62">
        <f t="shared" si="61"/>
        <v>0</v>
      </c>
      <c r="AP181" s="62">
        <f t="shared" si="61"/>
        <v>0</v>
      </c>
      <c r="AQ181" s="62">
        <f t="shared" si="61"/>
        <v>0</v>
      </c>
      <c r="AR181" s="62">
        <f t="shared" si="61"/>
        <v>0</v>
      </c>
      <c r="AS181" s="62">
        <f t="shared" si="61"/>
        <v>0</v>
      </c>
      <c r="AT181" s="62">
        <f t="shared" si="61"/>
        <v>0</v>
      </c>
      <c r="AU181" s="62">
        <f t="shared" si="61"/>
        <v>0</v>
      </c>
      <c r="AV181" s="93">
        <f t="shared" si="61"/>
        <v>0</v>
      </c>
      <c r="AX181" s="59">
        <f t="shared" si="38"/>
        <v>0</v>
      </c>
      <c r="AY181" s="59">
        <f t="shared" si="39"/>
        <v>0</v>
      </c>
      <c r="AZ181" s="59">
        <f t="shared" si="40"/>
        <v>0</v>
      </c>
      <c r="BA181" s="59">
        <f t="shared" si="41"/>
        <v>0</v>
      </c>
      <c r="BB181" s="59">
        <f t="shared" si="42"/>
        <v>0</v>
      </c>
      <c r="BC181" s="59">
        <f t="shared" si="43"/>
        <v>0</v>
      </c>
      <c r="BD181" s="59">
        <f t="shared" si="44"/>
        <v>0</v>
      </c>
      <c r="BE181" s="59">
        <f t="shared" si="45"/>
        <v>0</v>
      </c>
      <c r="BF181" s="59">
        <f t="shared" si="46"/>
        <v>0</v>
      </c>
      <c r="BG181" s="59">
        <f t="shared" si="47"/>
        <v>0</v>
      </c>
      <c r="BH181" s="59">
        <f t="shared" si="48"/>
        <v>0</v>
      </c>
      <c r="BI181" s="59">
        <f t="shared" si="49"/>
        <v>0</v>
      </c>
      <c r="BJ181" s="59">
        <f t="shared" si="50"/>
        <v>0</v>
      </c>
      <c r="BK181" s="59">
        <f t="shared" si="51"/>
        <v>0</v>
      </c>
      <c r="BL181" s="53">
        <f t="shared" si="52"/>
        <v>0</v>
      </c>
    </row>
    <row r="182" spans="1:64" hidden="1">
      <c r="A182" s="53">
        <v>60</v>
      </c>
      <c r="B182" s="64" t="str">
        <f t="shared" si="59"/>
        <v/>
      </c>
      <c r="C182" s="64" t="str">
        <f t="shared" si="59"/>
        <v/>
      </c>
      <c r="D182" s="64" t="str">
        <f t="shared" si="59"/>
        <v/>
      </c>
      <c r="E182" s="64" t="str">
        <f t="shared" si="59"/>
        <v/>
      </c>
      <c r="F182" s="64" t="str">
        <f t="shared" si="59"/>
        <v/>
      </c>
      <c r="G182" s="64" t="str">
        <f t="shared" si="59"/>
        <v/>
      </c>
      <c r="H182" s="64" t="str">
        <f t="shared" si="59"/>
        <v/>
      </c>
      <c r="I182" s="64" t="str">
        <f t="shared" si="59"/>
        <v/>
      </c>
      <c r="J182" s="64" t="str">
        <f t="shared" si="59"/>
        <v/>
      </c>
      <c r="K182" s="64" t="str">
        <f t="shared" si="59"/>
        <v/>
      </c>
      <c r="L182" s="64" t="str">
        <f t="shared" si="59"/>
        <v/>
      </c>
      <c r="M182" s="64" t="str">
        <f t="shared" si="59"/>
        <v/>
      </c>
      <c r="N182" s="64" t="str">
        <f t="shared" si="59"/>
        <v/>
      </c>
      <c r="O182" s="64" t="str">
        <f t="shared" si="59"/>
        <v/>
      </c>
      <c r="P182" s="64" t="str">
        <f t="shared" si="59"/>
        <v/>
      </c>
      <c r="R182" s="53">
        <v>60</v>
      </c>
      <c r="S182" s="53" t="str">
        <f t="shared" si="60"/>
        <v/>
      </c>
      <c r="T182" s="53" t="str">
        <f t="shared" si="60"/>
        <v/>
      </c>
      <c r="U182" s="53" t="str">
        <f t="shared" si="60"/>
        <v/>
      </c>
      <c r="V182" s="53" t="str">
        <f t="shared" si="60"/>
        <v/>
      </c>
      <c r="W182" s="53" t="str">
        <f t="shared" si="60"/>
        <v/>
      </c>
      <c r="X182" s="53" t="str">
        <f t="shared" si="60"/>
        <v/>
      </c>
      <c r="Y182" s="53" t="str">
        <f t="shared" si="60"/>
        <v/>
      </c>
      <c r="Z182" s="53" t="str">
        <f t="shared" si="60"/>
        <v/>
      </c>
      <c r="AA182" s="53" t="str">
        <f t="shared" si="60"/>
        <v/>
      </c>
      <c r="AB182" s="53" t="str">
        <f t="shared" si="60"/>
        <v/>
      </c>
      <c r="AC182" s="53" t="str">
        <f t="shared" si="60"/>
        <v/>
      </c>
      <c r="AD182" s="53" t="str">
        <f t="shared" si="60"/>
        <v/>
      </c>
      <c r="AE182" s="53" t="str">
        <f t="shared" si="60"/>
        <v/>
      </c>
      <c r="AF182" s="53" t="str">
        <f t="shared" si="60"/>
        <v/>
      </c>
      <c r="AG182" s="53" t="str">
        <f t="shared" si="60"/>
        <v/>
      </c>
      <c r="AI182" s="92">
        <f t="shared" si="62"/>
        <v>0</v>
      </c>
      <c r="AJ182" s="62">
        <f t="shared" si="61"/>
        <v>0</v>
      </c>
      <c r="AK182" s="62">
        <f t="shared" si="61"/>
        <v>0</v>
      </c>
      <c r="AL182" s="62">
        <f t="shared" si="61"/>
        <v>0</v>
      </c>
      <c r="AM182" s="62">
        <f t="shared" si="61"/>
        <v>0</v>
      </c>
      <c r="AN182" s="62">
        <f t="shared" si="61"/>
        <v>0</v>
      </c>
      <c r="AO182" s="62">
        <f t="shared" si="61"/>
        <v>0</v>
      </c>
      <c r="AP182" s="62">
        <f t="shared" si="61"/>
        <v>0</v>
      </c>
      <c r="AQ182" s="62">
        <f t="shared" si="61"/>
        <v>0</v>
      </c>
      <c r="AR182" s="62">
        <f t="shared" si="61"/>
        <v>0</v>
      </c>
      <c r="AS182" s="62">
        <f t="shared" si="61"/>
        <v>0</v>
      </c>
      <c r="AT182" s="62">
        <f t="shared" si="61"/>
        <v>0</v>
      </c>
      <c r="AU182" s="62">
        <f t="shared" si="61"/>
        <v>0</v>
      </c>
      <c r="AV182" s="93">
        <f t="shared" si="61"/>
        <v>0</v>
      </c>
      <c r="AX182" s="59">
        <f t="shared" si="38"/>
        <v>0</v>
      </c>
      <c r="AY182" s="59">
        <f t="shared" si="39"/>
        <v>0</v>
      </c>
      <c r="AZ182" s="59">
        <f t="shared" si="40"/>
        <v>0</v>
      </c>
      <c r="BA182" s="59">
        <f t="shared" si="41"/>
        <v>0</v>
      </c>
      <c r="BB182" s="59">
        <f t="shared" si="42"/>
        <v>0</v>
      </c>
      <c r="BC182" s="59">
        <f t="shared" si="43"/>
        <v>0</v>
      </c>
      <c r="BD182" s="59">
        <f t="shared" si="44"/>
        <v>0</v>
      </c>
      <c r="BE182" s="59">
        <f t="shared" si="45"/>
        <v>0</v>
      </c>
      <c r="BF182" s="59">
        <f t="shared" si="46"/>
        <v>0</v>
      </c>
      <c r="BG182" s="59">
        <f t="shared" si="47"/>
        <v>0</v>
      </c>
      <c r="BH182" s="59">
        <f t="shared" si="48"/>
        <v>0</v>
      </c>
      <c r="BI182" s="59">
        <f t="shared" si="49"/>
        <v>0</v>
      </c>
      <c r="BJ182" s="59">
        <f t="shared" si="50"/>
        <v>0</v>
      </c>
      <c r="BK182" s="59">
        <f t="shared" si="51"/>
        <v>0</v>
      </c>
      <c r="BL182" s="53">
        <f t="shared" si="52"/>
        <v>0</v>
      </c>
    </row>
    <row r="183" spans="1:64" hidden="1">
      <c r="A183" s="53">
        <v>61</v>
      </c>
      <c r="B183" s="64" t="str">
        <f t="shared" si="59"/>
        <v/>
      </c>
      <c r="C183" s="64" t="str">
        <f t="shared" si="59"/>
        <v/>
      </c>
      <c r="D183" s="64" t="str">
        <f t="shared" si="59"/>
        <v/>
      </c>
      <c r="E183" s="64" t="str">
        <f t="shared" si="59"/>
        <v/>
      </c>
      <c r="F183" s="64" t="str">
        <f t="shared" si="59"/>
        <v/>
      </c>
      <c r="G183" s="64" t="str">
        <f t="shared" si="59"/>
        <v/>
      </c>
      <c r="H183" s="64" t="str">
        <f t="shared" si="59"/>
        <v/>
      </c>
      <c r="I183" s="64" t="str">
        <f t="shared" si="59"/>
        <v/>
      </c>
      <c r="J183" s="64" t="str">
        <f t="shared" si="59"/>
        <v/>
      </c>
      <c r="K183" s="64" t="str">
        <f t="shared" si="59"/>
        <v/>
      </c>
      <c r="L183" s="64" t="str">
        <f t="shared" si="59"/>
        <v/>
      </c>
      <c r="M183" s="64" t="str">
        <f t="shared" si="59"/>
        <v/>
      </c>
      <c r="N183" s="64" t="str">
        <f t="shared" si="59"/>
        <v/>
      </c>
      <c r="O183" s="64" t="str">
        <f t="shared" si="59"/>
        <v/>
      </c>
      <c r="P183" s="64" t="str">
        <f t="shared" si="59"/>
        <v/>
      </c>
      <c r="R183" s="53">
        <v>61</v>
      </c>
      <c r="S183" s="53" t="str">
        <f t="shared" si="60"/>
        <v/>
      </c>
      <c r="T183" s="53" t="str">
        <f t="shared" si="60"/>
        <v/>
      </c>
      <c r="U183" s="53" t="str">
        <f t="shared" si="60"/>
        <v/>
      </c>
      <c r="V183" s="53" t="str">
        <f t="shared" si="60"/>
        <v/>
      </c>
      <c r="W183" s="53" t="str">
        <f t="shared" si="60"/>
        <v/>
      </c>
      <c r="X183" s="53" t="str">
        <f t="shared" si="60"/>
        <v/>
      </c>
      <c r="Y183" s="53" t="str">
        <f t="shared" si="60"/>
        <v/>
      </c>
      <c r="Z183" s="53" t="str">
        <f t="shared" si="60"/>
        <v/>
      </c>
      <c r="AA183" s="53" t="str">
        <f t="shared" si="60"/>
        <v/>
      </c>
      <c r="AB183" s="53" t="str">
        <f t="shared" si="60"/>
        <v/>
      </c>
      <c r="AC183" s="53" t="str">
        <f t="shared" si="60"/>
        <v/>
      </c>
      <c r="AD183" s="53" t="str">
        <f t="shared" si="60"/>
        <v/>
      </c>
      <c r="AE183" s="53" t="str">
        <f t="shared" si="60"/>
        <v/>
      </c>
      <c r="AF183" s="53" t="str">
        <f t="shared" si="60"/>
        <v/>
      </c>
      <c r="AG183" s="53" t="str">
        <f t="shared" si="60"/>
        <v/>
      </c>
      <c r="AI183" s="92">
        <f t="shared" si="62"/>
        <v>0</v>
      </c>
      <c r="AJ183" s="62">
        <f t="shared" si="61"/>
        <v>0</v>
      </c>
      <c r="AK183" s="62">
        <f t="shared" si="61"/>
        <v>0</v>
      </c>
      <c r="AL183" s="62">
        <f t="shared" si="61"/>
        <v>0</v>
      </c>
      <c r="AM183" s="62">
        <f t="shared" si="61"/>
        <v>0</v>
      </c>
      <c r="AN183" s="62">
        <f t="shared" si="61"/>
        <v>0</v>
      </c>
      <c r="AO183" s="62">
        <f t="shared" si="61"/>
        <v>0</v>
      </c>
      <c r="AP183" s="62">
        <f t="shared" si="61"/>
        <v>0</v>
      </c>
      <c r="AQ183" s="62">
        <f t="shared" si="61"/>
        <v>0</v>
      </c>
      <c r="AR183" s="62">
        <f t="shared" si="61"/>
        <v>0</v>
      </c>
      <c r="AS183" s="62">
        <f t="shared" si="61"/>
        <v>0</v>
      </c>
      <c r="AT183" s="62">
        <f t="shared" si="61"/>
        <v>0</v>
      </c>
      <c r="AU183" s="62">
        <f t="shared" si="61"/>
        <v>0</v>
      </c>
      <c r="AV183" s="93">
        <f t="shared" si="61"/>
        <v>0</v>
      </c>
      <c r="AX183" s="59">
        <f t="shared" si="38"/>
        <v>0</v>
      </c>
      <c r="AY183" s="59">
        <f t="shared" si="39"/>
        <v>0</v>
      </c>
      <c r="AZ183" s="59">
        <f t="shared" si="40"/>
        <v>0</v>
      </c>
      <c r="BA183" s="59">
        <f t="shared" si="41"/>
        <v>0</v>
      </c>
      <c r="BB183" s="59">
        <f t="shared" si="42"/>
        <v>0</v>
      </c>
      <c r="BC183" s="59">
        <f t="shared" si="43"/>
        <v>0</v>
      </c>
      <c r="BD183" s="59">
        <f t="shared" si="44"/>
        <v>0</v>
      </c>
      <c r="BE183" s="59">
        <f t="shared" si="45"/>
        <v>0</v>
      </c>
      <c r="BF183" s="59">
        <f t="shared" si="46"/>
        <v>0</v>
      </c>
      <c r="BG183" s="59">
        <f t="shared" si="47"/>
        <v>0</v>
      </c>
      <c r="BH183" s="59">
        <f t="shared" si="48"/>
        <v>0</v>
      </c>
      <c r="BI183" s="59">
        <f t="shared" si="49"/>
        <v>0</v>
      </c>
      <c r="BJ183" s="59">
        <f t="shared" si="50"/>
        <v>0</v>
      </c>
      <c r="BK183" s="59">
        <f t="shared" si="51"/>
        <v>0</v>
      </c>
      <c r="BL183" s="53">
        <f t="shared" si="52"/>
        <v>0</v>
      </c>
    </row>
    <row r="184" spans="1:64" hidden="1">
      <c r="A184" s="53">
        <v>62</v>
      </c>
      <c r="B184" s="64" t="str">
        <f t="shared" si="59"/>
        <v/>
      </c>
      <c r="C184" s="64" t="str">
        <f t="shared" si="59"/>
        <v/>
      </c>
      <c r="D184" s="64" t="str">
        <f t="shared" si="59"/>
        <v/>
      </c>
      <c r="E184" s="64" t="str">
        <f t="shared" si="59"/>
        <v/>
      </c>
      <c r="F184" s="64" t="str">
        <f t="shared" si="59"/>
        <v/>
      </c>
      <c r="G184" s="64" t="str">
        <f t="shared" si="59"/>
        <v/>
      </c>
      <c r="H184" s="64" t="str">
        <f t="shared" si="59"/>
        <v/>
      </c>
      <c r="I184" s="64" t="str">
        <f t="shared" si="59"/>
        <v/>
      </c>
      <c r="J184" s="64" t="str">
        <f t="shared" si="59"/>
        <v/>
      </c>
      <c r="K184" s="64" t="str">
        <f t="shared" si="59"/>
        <v/>
      </c>
      <c r="L184" s="64" t="str">
        <f t="shared" si="59"/>
        <v/>
      </c>
      <c r="M184" s="64" t="str">
        <f t="shared" si="59"/>
        <v/>
      </c>
      <c r="N184" s="64" t="str">
        <f t="shared" si="59"/>
        <v/>
      </c>
      <c r="O184" s="64" t="str">
        <f t="shared" si="59"/>
        <v/>
      </c>
      <c r="P184" s="64" t="str">
        <f t="shared" si="59"/>
        <v/>
      </c>
      <c r="R184" s="53">
        <v>62</v>
      </c>
      <c r="S184" s="53" t="str">
        <f t="shared" si="60"/>
        <v/>
      </c>
      <c r="T184" s="53" t="str">
        <f t="shared" si="60"/>
        <v/>
      </c>
      <c r="U184" s="53" t="str">
        <f t="shared" si="60"/>
        <v/>
      </c>
      <c r="V184" s="53" t="str">
        <f t="shared" si="60"/>
        <v/>
      </c>
      <c r="W184" s="53" t="str">
        <f t="shared" si="60"/>
        <v/>
      </c>
      <c r="X184" s="53" t="str">
        <f t="shared" si="60"/>
        <v/>
      </c>
      <c r="Y184" s="53" t="str">
        <f t="shared" si="60"/>
        <v/>
      </c>
      <c r="Z184" s="53" t="str">
        <f t="shared" si="60"/>
        <v/>
      </c>
      <c r="AA184" s="53" t="str">
        <f t="shared" si="60"/>
        <v/>
      </c>
      <c r="AB184" s="53" t="str">
        <f t="shared" si="60"/>
        <v/>
      </c>
      <c r="AC184" s="53" t="str">
        <f t="shared" si="60"/>
        <v/>
      </c>
      <c r="AD184" s="53" t="str">
        <f t="shared" si="60"/>
        <v/>
      </c>
      <c r="AE184" s="53" t="str">
        <f t="shared" si="60"/>
        <v/>
      </c>
      <c r="AF184" s="53" t="str">
        <f t="shared" si="60"/>
        <v/>
      </c>
      <c r="AG184" s="53" t="str">
        <f t="shared" si="60"/>
        <v/>
      </c>
      <c r="AI184" s="92">
        <f t="shared" si="62"/>
        <v>0</v>
      </c>
      <c r="AJ184" s="62">
        <f t="shared" si="61"/>
        <v>0</v>
      </c>
      <c r="AK184" s="62">
        <f t="shared" si="61"/>
        <v>0</v>
      </c>
      <c r="AL184" s="62">
        <f t="shared" si="61"/>
        <v>0</v>
      </c>
      <c r="AM184" s="62">
        <f t="shared" si="61"/>
        <v>0</v>
      </c>
      <c r="AN184" s="62">
        <f t="shared" si="61"/>
        <v>0</v>
      </c>
      <c r="AO184" s="62">
        <f t="shared" si="61"/>
        <v>0</v>
      </c>
      <c r="AP184" s="62">
        <f t="shared" si="61"/>
        <v>0</v>
      </c>
      <c r="AQ184" s="62">
        <f t="shared" si="61"/>
        <v>0</v>
      </c>
      <c r="AR184" s="62">
        <f t="shared" si="61"/>
        <v>0</v>
      </c>
      <c r="AS184" s="62">
        <f t="shared" si="61"/>
        <v>0</v>
      </c>
      <c r="AT184" s="62">
        <f t="shared" si="61"/>
        <v>0</v>
      </c>
      <c r="AU184" s="62">
        <f t="shared" si="61"/>
        <v>0</v>
      </c>
      <c r="AV184" s="93">
        <f t="shared" si="61"/>
        <v>0</v>
      </c>
      <c r="AX184" s="59">
        <f t="shared" si="38"/>
        <v>0</v>
      </c>
      <c r="AY184" s="59">
        <f t="shared" si="39"/>
        <v>0</v>
      </c>
      <c r="AZ184" s="59">
        <f t="shared" si="40"/>
        <v>0</v>
      </c>
      <c r="BA184" s="59">
        <f t="shared" si="41"/>
        <v>0</v>
      </c>
      <c r="BB184" s="59">
        <f t="shared" si="42"/>
        <v>0</v>
      </c>
      <c r="BC184" s="59">
        <f t="shared" si="43"/>
        <v>0</v>
      </c>
      <c r="BD184" s="59">
        <f t="shared" si="44"/>
        <v>0</v>
      </c>
      <c r="BE184" s="59">
        <f t="shared" si="45"/>
        <v>0</v>
      </c>
      <c r="BF184" s="59">
        <f t="shared" si="46"/>
        <v>0</v>
      </c>
      <c r="BG184" s="59">
        <f t="shared" si="47"/>
        <v>0</v>
      </c>
      <c r="BH184" s="59">
        <f t="shared" si="48"/>
        <v>0</v>
      </c>
      <c r="BI184" s="59">
        <f t="shared" si="49"/>
        <v>0</v>
      </c>
      <c r="BJ184" s="59">
        <f t="shared" si="50"/>
        <v>0</v>
      </c>
      <c r="BK184" s="59">
        <f t="shared" si="51"/>
        <v>0</v>
      </c>
      <c r="BL184" s="53">
        <f t="shared" si="52"/>
        <v>0</v>
      </c>
    </row>
    <row r="185" spans="1:64" hidden="1">
      <c r="A185" s="53">
        <v>63</v>
      </c>
      <c r="B185" s="64" t="str">
        <f t="shared" si="59"/>
        <v/>
      </c>
      <c r="C185" s="64" t="str">
        <f t="shared" si="59"/>
        <v/>
      </c>
      <c r="D185" s="64" t="str">
        <f t="shared" si="59"/>
        <v/>
      </c>
      <c r="E185" s="64" t="str">
        <f t="shared" si="59"/>
        <v/>
      </c>
      <c r="F185" s="64" t="str">
        <f t="shared" si="59"/>
        <v/>
      </c>
      <c r="G185" s="64" t="str">
        <f t="shared" si="59"/>
        <v/>
      </c>
      <c r="H185" s="64" t="str">
        <f t="shared" si="59"/>
        <v/>
      </c>
      <c r="I185" s="64" t="str">
        <f t="shared" si="59"/>
        <v/>
      </c>
      <c r="J185" s="64" t="str">
        <f t="shared" si="59"/>
        <v/>
      </c>
      <c r="K185" s="64" t="str">
        <f t="shared" si="59"/>
        <v/>
      </c>
      <c r="L185" s="64" t="str">
        <f t="shared" si="59"/>
        <v/>
      </c>
      <c r="M185" s="64" t="str">
        <f t="shared" si="59"/>
        <v/>
      </c>
      <c r="N185" s="64" t="str">
        <f t="shared" si="59"/>
        <v/>
      </c>
      <c r="O185" s="64" t="str">
        <f t="shared" si="59"/>
        <v/>
      </c>
      <c r="P185" s="64" t="str">
        <f t="shared" si="59"/>
        <v/>
      </c>
      <c r="R185" s="53">
        <v>63</v>
      </c>
      <c r="S185" s="53" t="str">
        <f t="shared" si="60"/>
        <v/>
      </c>
      <c r="T185" s="53" t="str">
        <f t="shared" si="60"/>
        <v/>
      </c>
      <c r="U185" s="53" t="str">
        <f t="shared" si="60"/>
        <v/>
      </c>
      <c r="V185" s="53" t="str">
        <f t="shared" si="60"/>
        <v/>
      </c>
      <c r="W185" s="53" t="str">
        <f t="shared" si="60"/>
        <v/>
      </c>
      <c r="X185" s="53" t="str">
        <f t="shared" si="60"/>
        <v/>
      </c>
      <c r="Y185" s="53" t="str">
        <f t="shared" si="60"/>
        <v/>
      </c>
      <c r="Z185" s="53" t="str">
        <f t="shared" si="60"/>
        <v/>
      </c>
      <c r="AA185" s="53" t="str">
        <f t="shared" si="60"/>
        <v/>
      </c>
      <c r="AB185" s="53" t="str">
        <f t="shared" si="60"/>
        <v/>
      </c>
      <c r="AC185" s="53" t="str">
        <f t="shared" si="60"/>
        <v/>
      </c>
      <c r="AD185" s="53" t="str">
        <f t="shared" si="60"/>
        <v/>
      </c>
      <c r="AE185" s="53" t="str">
        <f t="shared" si="60"/>
        <v/>
      </c>
      <c r="AF185" s="53" t="str">
        <f t="shared" si="60"/>
        <v/>
      </c>
      <c r="AG185" s="53" t="str">
        <f t="shared" si="60"/>
        <v/>
      </c>
      <c r="AI185" s="92">
        <f t="shared" si="62"/>
        <v>0</v>
      </c>
      <c r="AJ185" s="62">
        <f t="shared" si="61"/>
        <v>0</v>
      </c>
      <c r="AK185" s="62">
        <f t="shared" si="61"/>
        <v>0</v>
      </c>
      <c r="AL185" s="62">
        <f t="shared" si="61"/>
        <v>0</v>
      </c>
      <c r="AM185" s="62">
        <f t="shared" si="61"/>
        <v>0</v>
      </c>
      <c r="AN185" s="62">
        <f t="shared" si="61"/>
        <v>0</v>
      </c>
      <c r="AO185" s="62">
        <f t="shared" si="61"/>
        <v>0</v>
      </c>
      <c r="AP185" s="62">
        <f t="shared" si="61"/>
        <v>0</v>
      </c>
      <c r="AQ185" s="62">
        <f t="shared" si="61"/>
        <v>0</v>
      </c>
      <c r="AR185" s="62">
        <f t="shared" si="61"/>
        <v>0</v>
      </c>
      <c r="AS185" s="62">
        <f t="shared" si="61"/>
        <v>0</v>
      </c>
      <c r="AT185" s="62">
        <f t="shared" si="61"/>
        <v>0</v>
      </c>
      <c r="AU185" s="62">
        <f t="shared" si="61"/>
        <v>0</v>
      </c>
      <c r="AV185" s="93">
        <f t="shared" si="61"/>
        <v>0</v>
      </c>
      <c r="AX185" s="59">
        <f t="shared" si="38"/>
        <v>0</v>
      </c>
      <c r="AY185" s="59">
        <f t="shared" si="39"/>
        <v>0</v>
      </c>
      <c r="AZ185" s="59">
        <f t="shared" si="40"/>
        <v>0</v>
      </c>
      <c r="BA185" s="59">
        <f t="shared" si="41"/>
        <v>0</v>
      </c>
      <c r="BB185" s="59">
        <f t="shared" si="42"/>
        <v>0</v>
      </c>
      <c r="BC185" s="59">
        <f t="shared" si="43"/>
        <v>0</v>
      </c>
      <c r="BD185" s="59">
        <f t="shared" si="44"/>
        <v>0</v>
      </c>
      <c r="BE185" s="59">
        <f t="shared" si="45"/>
        <v>0</v>
      </c>
      <c r="BF185" s="59">
        <f t="shared" si="46"/>
        <v>0</v>
      </c>
      <c r="BG185" s="59">
        <f t="shared" si="47"/>
        <v>0</v>
      </c>
      <c r="BH185" s="59">
        <f t="shared" si="48"/>
        <v>0</v>
      </c>
      <c r="BI185" s="59">
        <f t="shared" si="49"/>
        <v>0</v>
      </c>
      <c r="BJ185" s="59">
        <f t="shared" si="50"/>
        <v>0</v>
      </c>
      <c r="BK185" s="59">
        <f t="shared" si="51"/>
        <v>0</v>
      </c>
      <c r="BL185" s="53">
        <f t="shared" si="52"/>
        <v>0</v>
      </c>
    </row>
    <row r="186" spans="1:64" hidden="1">
      <c r="A186" s="53">
        <v>64</v>
      </c>
      <c r="B186" s="64" t="str">
        <f t="shared" si="59"/>
        <v/>
      </c>
      <c r="C186" s="64" t="str">
        <f t="shared" si="59"/>
        <v/>
      </c>
      <c r="D186" s="64" t="str">
        <f t="shared" si="59"/>
        <v/>
      </c>
      <c r="E186" s="64" t="str">
        <f t="shared" si="59"/>
        <v/>
      </c>
      <c r="F186" s="64" t="str">
        <f t="shared" si="59"/>
        <v/>
      </c>
      <c r="G186" s="64" t="str">
        <f t="shared" si="59"/>
        <v/>
      </c>
      <c r="H186" s="64" t="str">
        <f t="shared" si="59"/>
        <v/>
      </c>
      <c r="I186" s="64" t="str">
        <f t="shared" si="59"/>
        <v/>
      </c>
      <c r="J186" s="64" t="str">
        <f t="shared" si="59"/>
        <v/>
      </c>
      <c r="K186" s="64" t="str">
        <f t="shared" si="59"/>
        <v/>
      </c>
      <c r="L186" s="64" t="str">
        <f t="shared" si="59"/>
        <v/>
      </c>
      <c r="M186" s="64" t="str">
        <f t="shared" si="59"/>
        <v/>
      </c>
      <c r="N186" s="64" t="str">
        <f t="shared" si="59"/>
        <v/>
      </c>
      <c r="O186" s="64" t="str">
        <f t="shared" si="59"/>
        <v/>
      </c>
      <c r="P186" s="64" t="str">
        <f t="shared" si="59"/>
        <v/>
      </c>
      <c r="R186" s="53">
        <v>64</v>
      </c>
      <c r="S186" s="53" t="str">
        <f t="shared" si="60"/>
        <v/>
      </c>
      <c r="T186" s="53" t="str">
        <f t="shared" si="60"/>
        <v/>
      </c>
      <c r="U186" s="53" t="str">
        <f t="shared" si="60"/>
        <v/>
      </c>
      <c r="V186" s="53" t="str">
        <f t="shared" si="60"/>
        <v/>
      </c>
      <c r="W186" s="53" t="str">
        <f t="shared" si="60"/>
        <v/>
      </c>
      <c r="X186" s="53" t="str">
        <f t="shared" si="60"/>
        <v/>
      </c>
      <c r="Y186" s="53" t="str">
        <f t="shared" si="60"/>
        <v/>
      </c>
      <c r="Z186" s="53" t="str">
        <f t="shared" si="60"/>
        <v/>
      </c>
      <c r="AA186" s="53" t="str">
        <f t="shared" si="60"/>
        <v/>
      </c>
      <c r="AB186" s="53" t="str">
        <f t="shared" si="60"/>
        <v/>
      </c>
      <c r="AC186" s="53" t="str">
        <f t="shared" si="60"/>
        <v/>
      </c>
      <c r="AD186" s="53" t="str">
        <f t="shared" si="60"/>
        <v/>
      </c>
      <c r="AE186" s="53" t="str">
        <f t="shared" si="60"/>
        <v/>
      </c>
      <c r="AF186" s="53" t="str">
        <f t="shared" si="60"/>
        <v/>
      </c>
      <c r="AG186" s="53" t="str">
        <f t="shared" si="60"/>
        <v/>
      </c>
      <c r="AI186" s="92">
        <f t="shared" si="62"/>
        <v>0</v>
      </c>
      <c r="AJ186" s="62">
        <f t="shared" si="61"/>
        <v>0</v>
      </c>
      <c r="AK186" s="62">
        <f t="shared" si="61"/>
        <v>0</v>
      </c>
      <c r="AL186" s="62">
        <f t="shared" si="61"/>
        <v>0</v>
      </c>
      <c r="AM186" s="62">
        <f t="shared" si="61"/>
        <v>0</v>
      </c>
      <c r="AN186" s="62">
        <f t="shared" si="61"/>
        <v>0</v>
      </c>
      <c r="AO186" s="62">
        <f t="shared" si="61"/>
        <v>0</v>
      </c>
      <c r="AP186" s="62">
        <f t="shared" si="61"/>
        <v>0</v>
      </c>
      <c r="AQ186" s="62">
        <f t="shared" si="61"/>
        <v>0</v>
      </c>
      <c r="AR186" s="62">
        <f t="shared" si="61"/>
        <v>0</v>
      </c>
      <c r="AS186" s="62">
        <f t="shared" si="61"/>
        <v>0</v>
      </c>
      <c r="AT186" s="62">
        <f t="shared" si="61"/>
        <v>0</v>
      </c>
      <c r="AU186" s="62">
        <f t="shared" si="61"/>
        <v>0</v>
      </c>
      <c r="AV186" s="93">
        <f t="shared" si="61"/>
        <v>0</v>
      </c>
      <c r="AX186" s="59">
        <f t="shared" si="38"/>
        <v>0</v>
      </c>
      <c r="AY186" s="59">
        <f t="shared" si="39"/>
        <v>0</v>
      </c>
      <c r="AZ186" s="59">
        <f t="shared" si="40"/>
        <v>0</v>
      </c>
      <c r="BA186" s="59">
        <f t="shared" si="41"/>
        <v>0</v>
      </c>
      <c r="BB186" s="59">
        <f t="shared" si="42"/>
        <v>0</v>
      </c>
      <c r="BC186" s="59">
        <f t="shared" si="43"/>
        <v>0</v>
      </c>
      <c r="BD186" s="59">
        <f t="shared" si="44"/>
        <v>0</v>
      </c>
      <c r="BE186" s="59">
        <f t="shared" si="45"/>
        <v>0</v>
      </c>
      <c r="BF186" s="59">
        <f t="shared" si="46"/>
        <v>0</v>
      </c>
      <c r="BG186" s="59">
        <f t="shared" si="47"/>
        <v>0</v>
      </c>
      <c r="BH186" s="59">
        <f t="shared" si="48"/>
        <v>0</v>
      </c>
      <c r="BI186" s="59">
        <f t="shared" si="49"/>
        <v>0</v>
      </c>
      <c r="BJ186" s="59">
        <f t="shared" si="50"/>
        <v>0</v>
      </c>
      <c r="BK186" s="59">
        <f t="shared" si="51"/>
        <v>0</v>
      </c>
      <c r="BL186" s="53">
        <f t="shared" si="52"/>
        <v>0</v>
      </c>
    </row>
    <row r="187" spans="1:64" hidden="1">
      <c r="A187" s="53">
        <v>65</v>
      </c>
      <c r="B187" s="64" t="str">
        <f t="shared" ref="B187:P202" si="63">IF(B71="","",RANK(B71,$B71:$P71,1))</f>
        <v/>
      </c>
      <c r="C187" s="64" t="str">
        <f t="shared" si="63"/>
        <v/>
      </c>
      <c r="D187" s="64" t="str">
        <f t="shared" si="63"/>
        <v/>
      </c>
      <c r="E187" s="64" t="str">
        <f t="shared" si="63"/>
        <v/>
      </c>
      <c r="F187" s="64" t="str">
        <f t="shared" si="63"/>
        <v/>
      </c>
      <c r="G187" s="64" t="str">
        <f t="shared" si="63"/>
        <v/>
      </c>
      <c r="H187" s="64" t="str">
        <f t="shared" si="63"/>
        <v/>
      </c>
      <c r="I187" s="64" t="str">
        <f t="shared" si="63"/>
        <v/>
      </c>
      <c r="J187" s="64" t="str">
        <f t="shared" si="63"/>
        <v/>
      </c>
      <c r="K187" s="64" t="str">
        <f t="shared" si="63"/>
        <v/>
      </c>
      <c r="L187" s="64" t="str">
        <f t="shared" si="63"/>
        <v/>
      </c>
      <c r="M187" s="64" t="str">
        <f t="shared" si="63"/>
        <v/>
      </c>
      <c r="N187" s="64" t="str">
        <f t="shared" si="63"/>
        <v/>
      </c>
      <c r="O187" s="64" t="str">
        <f t="shared" si="63"/>
        <v/>
      </c>
      <c r="P187" s="64" t="str">
        <f t="shared" si="63"/>
        <v/>
      </c>
      <c r="R187" s="53">
        <v>65</v>
      </c>
      <c r="S187" s="53" t="str">
        <f t="shared" si="60"/>
        <v/>
      </c>
      <c r="T187" s="53" t="str">
        <f t="shared" si="60"/>
        <v/>
      </c>
      <c r="U187" s="53" t="str">
        <f t="shared" si="60"/>
        <v/>
      </c>
      <c r="V187" s="53" t="str">
        <f t="shared" si="60"/>
        <v/>
      </c>
      <c r="W187" s="53" t="str">
        <f t="shared" si="60"/>
        <v/>
      </c>
      <c r="X187" s="53" t="str">
        <f t="shared" si="60"/>
        <v/>
      </c>
      <c r="Y187" s="53" t="str">
        <f t="shared" si="60"/>
        <v/>
      </c>
      <c r="Z187" s="53" t="str">
        <f t="shared" si="60"/>
        <v/>
      </c>
      <c r="AA187" s="53" t="str">
        <f t="shared" si="60"/>
        <v/>
      </c>
      <c r="AB187" s="53" t="str">
        <f t="shared" si="60"/>
        <v/>
      </c>
      <c r="AC187" s="53" t="str">
        <f t="shared" si="60"/>
        <v/>
      </c>
      <c r="AD187" s="53" t="str">
        <f t="shared" si="60"/>
        <v/>
      </c>
      <c r="AE187" s="53" t="str">
        <f t="shared" si="60"/>
        <v/>
      </c>
      <c r="AF187" s="53" t="str">
        <f t="shared" si="60"/>
        <v/>
      </c>
      <c r="AG187" s="53" t="str">
        <f t="shared" si="60"/>
        <v/>
      </c>
      <c r="AI187" s="92">
        <f t="shared" si="62"/>
        <v>0</v>
      </c>
      <c r="AJ187" s="62">
        <f t="shared" si="61"/>
        <v>0</v>
      </c>
      <c r="AK187" s="62">
        <f t="shared" si="61"/>
        <v>0</v>
      </c>
      <c r="AL187" s="62">
        <f t="shared" si="61"/>
        <v>0</v>
      </c>
      <c r="AM187" s="62">
        <f t="shared" si="61"/>
        <v>0</v>
      </c>
      <c r="AN187" s="62">
        <f t="shared" si="61"/>
        <v>0</v>
      </c>
      <c r="AO187" s="62">
        <f t="shared" si="61"/>
        <v>0</v>
      </c>
      <c r="AP187" s="62">
        <f t="shared" si="61"/>
        <v>0</v>
      </c>
      <c r="AQ187" s="62">
        <f t="shared" si="61"/>
        <v>0</v>
      </c>
      <c r="AR187" s="62">
        <f t="shared" si="61"/>
        <v>0</v>
      </c>
      <c r="AS187" s="62">
        <f t="shared" si="61"/>
        <v>0</v>
      </c>
      <c r="AT187" s="62">
        <f t="shared" si="61"/>
        <v>0</v>
      </c>
      <c r="AU187" s="62">
        <f t="shared" si="61"/>
        <v>0</v>
      </c>
      <c r="AV187" s="93">
        <f t="shared" si="61"/>
        <v>0</v>
      </c>
      <c r="AX187" s="59">
        <f t="shared" si="38"/>
        <v>0</v>
      </c>
      <c r="AY187" s="59">
        <f t="shared" si="39"/>
        <v>0</v>
      </c>
      <c r="AZ187" s="59">
        <f t="shared" si="40"/>
        <v>0</v>
      </c>
      <c r="BA187" s="59">
        <f t="shared" si="41"/>
        <v>0</v>
      </c>
      <c r="BB187" s="59">
        <f t="shared" si="42"/>
        <v>0</v>
      </c>
      <c r="BC187" s="59">
        <f t="shared" si="43"/>
        <v>0</v>
      </c>
      <c r="BD187" s="59">
        <f t="shared" si="44"/>
        <v>0</v>
      </c>
      <c r="BE187" s="59">
        <f t="shared" si="45"/>
        <v>0</v>
      </c>
      <c r="BF187" s="59">
        <f t="shared" si="46"/>
        <v>0</v>
      </c>
      <c r="BG187" s="59">
        <f t="shared" si="47"/>
        <v>0</v>
      </c>
      <c r="BH187" s="59">
        <f t="shared" si="48"/>
        <v>0</v>
      </c>
      <c r="BI187" s="59">
        <f t="shared" si="49"/>
        <v>0</v>
      </c>
      <c r="BJ187" s="59">
        <f t="shared" si="50"/>
        <v>0</v>
      </c>
      <c r="BK187" s="59">
        <f t="shared" si="51"/>
        <v>0</v>
      </c>
      <c r="BL187" s="53">
        <f t="shared" si="52"/>
        <v>0</v>
      </c>
    </row>
    <row r="188" spans="1:64" hidden="1">
      <c r="A188" s="53">
        <v>66</v>
      </c>
      <c r="B188" s="64" t="str">
        <f t="shared" si="63"/>
        <v/>
      </c>
      <c r="C188" s="64" t="str">
        <f t="shared" si="63"/>
        <v/>
      </c>
      <c r="D188" s="64" t="str">
        <f t="shared" si="63"/>
        <v/>
      </c>
      <c r="E188" s="64" t="str">
        <f t="shared" si="63"/>
        <v/>
      </c>
      <c r="F188" s="64" t="str">
        <f t="shared" si="63"/>
        <v/>
      </c>
      <c r="G188" s="64" t="str">
        <f t="shared" si="63"/>
        <v/>
      </c>
      <c r="H188" s="64" t="str">
        <f t="shared" si="63"/>
        <v/>
      </c>
      <c r="I188" s="64" t="str">
        <f t="shared" si="63"/>
        <v/>
      </c>
      <c r="J188" s="64" t="str">
        <f t="shared" si="63"/>
        <v/>
      </c>
      <c r="K188" s="64" t="str">
        <f t="shared" si="63"/>
        <v/>
      </c>
      <c r="L188" s="64" t="str">
        <f t="shared" si="63"/>
        <v/>
      </c>
      <c r="M188" s="64" t="str">
        <f t="shared" si="63"/>
        <v/>
      </c>
      <c r="N188" s="64" t="str">
        <f t="shared" si="63"/>
        <v/>
      </c>
      <c r="O188" s="64" t="str">
        <f t="shared" si="63"/>
        <v/>
      </c>
      <c r="P188" s="64" t="str">
        <f t="shared" si="63"/>
        <v/>
      </c>
      <c r="R188" s="53">
        <v>66</v>
      </c>
      <c r="S188" s="53" t="str">
        <f t="shared" ref="S188:AG203" si="64">IF(B72="","",COUNTIF($B188:$P188,B188))</f>
        <v/>
      </c>
      <c r="T188" s="53" t="str">
        <f t="shared" si="64"/>
        <v/>
      </c>
      <c r="U188" s="53" t="str">
        <f t="shared" si="64"/>
        <v/>
      </c>
      <c r="V188" s="53" t="str">
        <f t="shared" si="64"/>
        <v/>
      </c>
      <c r="W188" s="53" t="str">
        <f t="shared" si="64"/>
        <v/>
      </c>
      <c r="X188" s="53" t="str">
        <f t="shared" si="64"/>
        <v/>
      </c>
      <c r="Y188" s="53" t="str">
        <f t="shared" si="64"/>
        <v/>
      </c>
      <c r="Z188" s="53" t="str">
        <f t="shared" si="64"/>
        <v/>
      </c>
      <c r="AA188" s="53" t="str">
        <f t="shared" si="64"/>
        <v/>
      </c>
      <c r="AB188" s="53" t="str">
        <f t="shared" si="64"/>
        <v/>
      </c>
      <c r="AC188" s="53" t="str">
        <f t="shared" si="64"/>
        <v/>
      </c>
      <c r="AD188" s="53" t="str">
        <f t="shared" si="64"/>
        <v/>
      </c>
      <c r="AE188" s="53" t="str">
        <f t="shared" si="64"/>
        <v/>
      </c>
      <c r="AF188" s="53" t="str">
        <f t="shared" si="64"/>
        <v/>
      </c>
      <c r="AG188" s="53" t="str">
        <f t="shared" si="64"/>
        <v/>
      </c>
      <c r="AI188" s="92">
        <f t="shared" si="62"/>
        <v>0</v>
      </c>
      <c r="AJ188" s="62">
        <f t="shared" si="61"/>
        <v>0</v>
      </c>
      <c r="AK188" s="62">
        <f t="shared" si="61"/>
        <v>0</v>
      </c>
      <c r="AL188" s="62">
        <f t="shared" si="61"/>
        <v>0</v>
      </c>
      <c r="AM188" s="62">
        <f t="shared" si="61"/>
        <v>0</v>
      </c>
      <c r="AN188" s="62">
        <f t="shared" si="61"/>
        <v>0</v>
      </c>
      <c r="AO188" s="62">
        <f t="shared" si="61"/>
        <v>0</v>
      </c>
      <c r="AP188" s="62">
        <f t="shared" si="61"/>
        <v>0</v>
      </c>
      <c r="AQ188" s="62">
        <f t="shared" si="61"/>
        <v>0</v>
      </c>
      <c r="AR188" s="62">
        <f t="shared" si="61"/>
        <v>0</v>
      </c>
      <c r="AS188" s="62">
        <f t="shared" si="61"/>
        <v>0</v>
      </c>
      <c r="AT188" s="62">
        <f t="shared" si="61"/>
        <v>0</v>
      </c>
      <c r="AU188" s="62">
        <f t="shared" si="61"/>
        <v>0</v>
      </c>
      <c r="AV188" s="93">
        <f t="shared" si="61"/>
        <v>0</v>
      </c>
      <c r="AX188" s="59">
        <f t="shared" si="38"/>
        <v>0</v>
      </c>
      <c r="AY188" s="59">
        <f t="shared" si="39"/>
        <v>0</v>
      </c>
      <c r="AZ188" s="59">
        <f t="shared" si="40"/>
        <v>0</v>
      </c>
      <c r="BA188" s="59">
        <f t="shared" si="41"/>
        <v>0</v>
      </c>
      <c r="BB188" s="59">
        <f t="shared" si="42"/>
        <v>0</v>
      </c>
      <c r="BC188" s="59">
        <f t="shared" si="43"/>
        <v>0</v>
      </c>
      <c r="BD188" s="59">
        <f t="shared" si="44"/>
        <v>0</v>
      </c>
      <c r="BE188" s="59">
        <f t="shared" si="45"/>
        <v>0</v>
      </c>
      <c r="BF188" s="59">
        <f t="shared" si="46"/>
        <v>0</v>
      </c>
      <c r="BG188" s="59">
        <f t="shared" si="47"/>
        <v>0</v>
      </c>
      <c r="BH188" s="59">
        <f t="shared" si="48"/>
        <v>0</v>
      </c>
      <c r="BI188" s="59">
        <f t="shared" si="49"/>
        <v>0</v>
      </c>
      <c r="BJ188" s="59">
        <f t="shared" si="50"/>
        <v>0</v>
      </c>
      <c r="BK188" s="59">
        <f t="shared" si="51"/>
        <v>0</v>
      </c>
      <c r="BL188" s="53">
        <f t="shared" si="52"/>
        <v>0</v>
      </c>
    </row>
    <row r="189" spans="1:64" hidden="1">
      <c r="A189" s="53">
        <v>67</v>
      </c>
      <c r="B189" s="64" t="str">
        <f t="shared" si="63"/>
        <v/>
      </c>
      <c r="C189" s="64" t="str">
        <f t="shared" si="63"/>
        <v/>
      </c>
      <c r="D189" s="64" t="str">
        <f t="shared" si="63"/>
        <v/>
      </c>
      <c r="E189" s="64" t="str">
        <f t="shared" si="63"/>
        <v/>
      </c>
      <c r="F189" s="64" t="str">
        <f t="shared" si="63"/>
        <v/>
      </c>
      <c r="G189" s="64" t="str">
        <f t="shared" si="63"/>
        <v/>
      </c>
      <c r="H189" s="64" t="str">
        <f t="shared" si="63"/>
        <v/>
      </c>
      <c r="I189" s="64" t="str">
        <f t="shared" si="63"/>
        <v/>
      </c>
      <c r="J189" s="64" t="str">
        <f t="shared" si="63"/>
        <v/>
      </c>
      <c r="K189" s="64" t="str">
        <f t="shared" si="63"/>
        <v/>
      </c>
      <c r="L189" s="64" t="str">
        <f t="shared" si="63"/>
        <v/>
      </c>
      <c r="M189" s="64" t="str">
        <f t="shared" si="63"/>
        <v/>
      </c>
      <c r="N189" s="64" t="str">
        <f t="shared" si="63"/>
        <v/>
      </c>
      <c r="O189" s="64" t="str">
        <f t="shared" si="63"/>
        <v/>
      </c>
      <c r="P189" s="64" t="str">
        <f t="shared" si="63"/>
        <v/>
      </c>
      <c r="R189" s="53">
        <v>67</v>
      </c>
      <c r="S189" s="53" t="str">
        <f t="shared" si="64"/>
        <v/>
      </c>
      <c r="T189" s="53" t="str">
        <f t="shared" si="64"/>
        <v/>
      </c>
      <c r="U189" s="53" t="str">
        <f t="shared" si="64"/>
        <v/>
      </c>
      <c r="V189" s="53" t="str">
        <f t="shared" si="64"/>
        <v/>
      </c>
      <c r="W189" s="53" t="str">
        <f t="shared" si="64"/>
        <v/>
      </c>
      <c r="X189" s="53" t="str">
        <f t="shared" si="64"/>
        <v/>
      </c>
      <c r="Y189" s="53" t="str">
        <f t="shared" si="64"/>
        <v/>
      </c>
      <c r="Z189" s="53" t="str">
        <f t="shared" si="64"/>
        <v/>
      </c>
      <c r="AA189" s="53" t="str">
        <f t="shared" si="64"/>
        <v/>
      </c>
      <c r="AB189" s="53" t="str">
        <f t="shared" si="64"/>
        <v/>
      </c>
      <c r="AC189" s="53" t="str">
        <f t="shared" si="64"/>
        <v/>
      </c>
      <c r="AD189" s="53" t="str">
        <f t="shared" si="64"/>
        <v/>
      </c>
      <c r="AE189" s="53" t="str">
        <f t="shared" si="64"/>
        <v/>
      </c>
      <c r="AF189" s="53" t="str">
        <f t="shared" si="64"/>
        <v/>
      </c>
      <c r="AG189" s="53" t="str">
        <f t="shared" si="64"/>
        <v/>
      </c>
      <c r="AI189" s="92">
        <f t="shared" si="62"/>
        <v>0</v>
      </c>
      <c r="AJ189" s="62">
        <f t="shared" si="61"/>
        <v>0</v>
      </c>
      <c r="AK189" s="62">
        <f t="shared" si="61"/>
        <v>0</v>
      </c>
      <c r="AL189" s="62">
        <f t="shared" si="61"/>
        <v>0</v>
      </c>
      <c r="AM189" s="62">
        <f t="shared" si="61"/>
        <v>0</v>
      </c>
      <c r="AN189" s="62">
        <f t="shared" si="61"/>
        <v>0</v>
      </c>
      <c r="AO189" s="62">
        <f t="shared" si="61"/>
        <v>0</v>
      </c>
      <c r="AP189" s="62">
        <f t="shared" si="61"/>
        <v>0</v>
      </c>
      <c r="AQ189" s="62">
        <f t="shared" si="61"/>
        <v>0</v>
      </c>
      <c r="AR189" s="62">
        <f t="shared" si="61"/>
        <v>0</v>
      </c>
      <c r="AS189" s="62">
        <f t="shared" si="61"/>
        <v>0</v>
      </c>
      <c r="AT189" s="62">
        <f t="shared" si="61"/>
        <v>0</v>
      </c>
      <c r="AU189" s="62">
        <f t="shared" si="61"/>
        <v>0</v>
      </c>
      <c r="AV189" s="93">
        <f t="shared" si="61"/>
        <v>0</v>
      </c>
      <c r="AX189" s="59">
        <f t="shared" si="38"/>
        <v>0</v>
      </c>
      <c r="AY189" s="59">
        <f t="shared" si="39"/>
        <v>0</v>
      </c>
      <c r="AZ189" s="59">
        <f t="shared" si="40"/>
        <v>0</v>
      </c>
      <c r="BA189" s="59">
        <f t="shared" si="41"/>
        <v>0</v>
      </c>
      <c r="BB189" s="59">
        <f t="shared" si="42"/>
        <v>0</v>
      </c>
      <c r="BC189" s="59">
        <f t="shared" si="43"/>
        <v>0</v>
      </c>
      <c r="BD189" s="59">
        <f t="shared" si="44"/>
        <v>0</v>
      </c>
      <c r="BE189" s="59">
        <f t="shared" si="45"/>
        <v>0</v>
      </c>
      <c r="BF189" s="59">
        <f t="shared" si="46"/>
        <v>0</v>
      </c>
      <c r="BG189" s="59">
        <f t="shared" si="47"/>
        <v>0</v>
      </c>
      <c r="BH189" s="59">
        <f t="shared" si="48"/>
        <v>0</v>
      </c>
      <c r="BI189" s="59">
        <f t="shared" si="49"/>
        <v>0</v>
      </c>
      <c r="BJ189" s="59">
        <f t="shared" si="50"/>
        <v>0</v>
      </c>
      <c r="BK189" s="59">
        <f t="shared" si="51"/>
        <v>0</v>
      </c>
      <c r="BL189" s="53">
        <f t="shared" si="52"/>
        <v>0</v>
      </c>
    </row>
    <row r="190" spans="1:64" hidden="1">
      <c r="A190" s="53">
        <v>68</v>
      </c>
      <c r="B190" s="64" t="str">
        <f t="shared" si="63"/>
        <v/>
      </c>
      <c r="C190" s="64" t="str">
        <f t="shared" si="63"/>
        <v/>
      </c>
      <c r="D190" s="64" t="str">
        <f t="shared" si="63"/>
        <v/>
      </c>
      <c r="E190" s="64" t="str">
        <f t="shared" si="63"/>
        <v/>
      </c>
      <c r="F190" s="64" t="str">
        <f t="shared" si="63"/>
        <v/>
      </c>
      <c r="G190" s="64" t="str">
        <f t="shared" si="63"/>
        <v/>
      </c>
      <c r="H190" s="64" t="str">
        <f t="shared" si="63"/>
        <v/>
      </c>
      <c r="I190" s="64" t="str">
        <f t="shared" si="63"/>
        <v/>
      </c>
      <c r="J190" s="64" t="str">
        <f t="shared" si="63"/>
        <v/>
      </c>
      <c r="K190" s="64" t="str">
        <f t="shared" si="63"/>
        <v/>
      </c>
      <c r="L190" s="64" t="str">
        <f t="shared" si="63"/>
        <v/>
      </c>
      <c r="M190" s="64" t="str">
        <f t="shared" si="63"/>
        <v/>
      </c>
      <c r="N190" s="64" t="str">
        <f t="shared" si="63"/>
        <v/>
      </c>
      <c r="O190" s="64" t="str">
        <f t="shared" si="63"/>
        <v/>
      </c>
      <c r="P190" s="64" t="str">
        <f t="shared" si="63"/>
        <v/>
      </c>
      <c r="R190" s="53">
        <v>68</v>
      </c>
      <c r="S190" s="53" t="str">
        <f t="shared" si="64"/>
        <v/>
      </c>
      <c r="T190" s="53" t="str">
        <f t="shared" si="64"/>
        <v/>
      </c>
      <c r="U190" s="53" t="str">
        <f t="shared" si="64"/>
        <v/>
      </c>
      <c r="V190" s="53" t="str">
        <f t="shared" si="64"/>
        <v/>
      </c>
      <c r="W190" s="53" t="str">
        <f t="shared" si="64"/>
        <v/>
      </c>
      <c r="X190" s="53" t="str">
        <f t="shared" si="64"/>
        <v/>
      </c>
      <c r="Y190" s="53" t="str">
        <f t="shared" si="64"/>
        <v/>
      </c>
      <c r="Z190" s="53" t="str">
        <f t="shared" si="64"/>
        <v/>
      </c>
      <c r="AA190" s="53" t="str">
        <f t="shared" si="64"/>
        <v/>
      </c>
      <c r="AB190" s="53" t="str">
        <f t="shared" si="64"/>
        <v/>
      </c>
      <c r="AC190" s="53" t="str">
        <f t="shared" si="64"/>
        <v/>
      </c>
      <c r="AD190" s="53" t="str">
        <f t="shared" si="64"/>
        <v/>
      </c>
      <c r="AE190" s="53" t="str">
        <f t="shared" si="64"/>
        <v/>
      </c>
      <c r="AF190" s="53" t="str">
        <f t="shared" si="64"/>
        <v/>
      </c>
      <c r="AG190" s="53" t="str">
        <f t="shared" si="64"/>
        <v/>
      </c>
      <c r="AI190" s="92">
        <f t="shared" si="62"/>
        <v>0</v>
      </c>
      <c r="AJ190" s="62">
        <f t="shared" si="61"/>
        <v>0</v>
      </c>
      <c r="AK190" s="62">
        <f t="shared" si="61"/>
        <v>0</v>
      </c>
      <c r="AL190" s="62">
        <f t="shared" si="61"/>
        <v>0</v>
      </c>
      <c r="AM190" s="62">
        <f t="shared" si="61"/>
        <v>0</v>
      </c>
      <c r="AN190" s="62">
        <f t="shared" si="61"/>
        <v>0</v>
      </c>
      <c r="AO190" s="62">
        <f t="shared" si="61"/>
        <v>0</v>
      </c>
      <c r="AP190" s="62">
        <f t="shared" si="61"/>
        <v>0</v>
      </c>
      <c r="AQ190" s="62">
        <f t="shared" si="61"/>
        <v>0</v>
      </c>
      <c r="AR190" s="62">
        <f t="shared" si="61"/>
        <v>0</v>
      </c>
      <c r="AS190" s="62">
        <f t="shared" si="61"/>
        <v>0</v>
      </c>
      <c r="AT190" s="62">
        <f t="shared" si="61"/>
        <v>0</v>
      </c>
      <c r="AU190" s="62">
        <f t="shared" si="61"/>
        <v>0</v>
      </c>
      <c r="AV190" s="93">
        <f t="shared" si="61"/>
        <v>0</v>
      </c>
      <c r="AX190" s="59">
        <f t="shared" si="38"/>
        <v>0</v>
      </c>
      <c r="AY190" s="59">
        <f t="shared" si="39"/>
        <v>0</v>
      </c>
      <c r="AZ190" s="59">
        <f t="shared" si="40"/>
        <v>0</v>
      </c>
      <c r="BA190" s="59">
        <f t="shared" si="41"/>
        <v>0</v>
      </c>
      <c r="BB190" s="59">
        <f t="shared" si="42"/>
        <v>0</v>
      </c>
      <c r="BC190" s="59">
        <f t="shared" si="43"/>
        <v>0</v>
      </c>
      <c r="BD190" s="59">
        <f t="shared" si="44"/>
        <v>0</v>
      </c>
      <c r="BE190" s="59">
        <f t="shared" si="45"/>
        <v>0</v>
      </c>
      <c r="BF190" s="59">
        <f t="shared" si="46"/>
        <v>0</v>
      </c>
      <c r="BG190" s="59">
        <f t="shared" si="47"/>
        <v>0</v>
      </c>
      <c r="BH190" s="59">
        <f t="shared" si="48"/>
        <v>0</v>
      </c>
      <c r="BI190" s="59">
        <f t="shared" si="49"/>
        <v>0</v>
      </c>
      <c r="BJ190" s="59">
        <f t="shared" si="50"/>
        <v>0</v>
      </c>
      <c r="BK190" s="59">
        <f t="shared" si="51"/>
        <v>0</v>
      </c>
      <c r="BL190" s="53">
        <f t="shared" si="52"/>
        <v>0</v>
      </c>
    </row>
    <row r="191" spans="1:64" hidden="1">
      <c r="A191" s="53">
        <v>69</v>
      </c>
      <c r="B191" s="64" t="str">
        <f t="shared" si="63"/>
        <v/>
      </c>
      <c r="C191" s="64" t="str">
        <f t="shared" si="63"/>
        <v/>
      </c>
      <c r="D191" s="64" t="str">
        <f t="shared" si="63"/>
        <v/>
      </c>
      <c r="E191" s="64" t="str">
        <f t="shared" si="63"/>
        <v/>
      </c>
      <c r="F191" s="64" t="str">
        <f t="shared" si="63"/>
        <v/>
      </c>
      <c r="G191" s="64" t="str">
        <f t="shared" si="63"/>
        <v/>
      </c>
      <c r="H191" s="64" t="str">
        <f t="shared" si="63"/>
        <v/>
      </c>
      <c r="I191" s="64" t="str">
        <f t="shared" si="63"/>
        <v/>
      </c>
      <c r="J191" s="64" t="str">
        <f t="shared" si="63"/>
        <v/>
      </c>
      <c r="K191" s="64" t="str">
        <f t="shared" si="63"/>
        <v/>
      </c>
      <c r="L191" s="64" t="str">
        <f t="shared" si="63"/>
        <v/>
      </c>
      <c r="M191" s="64" t="str">
        <f t="shared" si="63"/>
        <v/>
      </c>
      <c r="N191" s="64" t="str">
        <f t="shared" si="63"/>
        <v/>
      </c>
      <c r="O191" s="64" t="str">
        <f t="shared" si="63"/>
        <v/>
      </c>
      <c r="P191" s="64" t="str">
        <f t="shared" si="63"/>
        <v/>
      </c>
      <c r="R191" s="53">
        <v>69</v>
      </c>
      <c r="S191" s="53" t="str">
        <f t="shared" si="64"/>
        <v/>
      </c>
      <c r="T191" s="53" t="str">
        <f t="shared" si="64"/>
        <v/>
      </c>
      <c r="U191" s="53" t="str">
        <f t="shared" si="64"/>
        <v/>
      </c>
      <c r="V191" s="53" t="str">
        <f t="shared" si="64"/>
        <v/>
      </c>
      <c r="W191" s="53" t="str">
        <f t="shared" si="64"/>
        <v/>
      </c>
      <c r="X191" s="53" t="str">
        <f t="shared" si="64"/>
        <v/>
      </c>
      <c r="Y191" s="53" t="str">
        <f t="shared" si="64"/>
        <v/>
      </c>
      <c r="Z191" s="53" t="str">
        <f t="shared" si="64"/>
        <v/>
      </c>
      <c r="AA191" s="53" t="str">
        <f t="shared" si="64"/>
        <v/>
      </c>
      <c r="AB191" s="53" t="str">
        <f t="shared" si="64"/>
        <v/>
      </c>
      <c r="AC191" s="53" t="str">
        <f t="shared" si="64"/>
        <v/>
      </c>
      <c r="AD191" s="53" t="str">
        <f t="shared" si="64"/>
        <v/>
      </c>
      <c r="AE191" s="53" t="str">
        <f t="shared" si="64"/>
        <v/>
      </c>
      <c r="AF191" s="53" t="str">
        <f t="shared" si="64"/>
        <v/>
      </c>
      <c r="AG191" s="53" t="str">
        <f t="shared" si="64"/>
        <v/>
      </c>
      <c r="AI191" s="92">
        <f t="shared" si="62"/>
        <v>0</v>
      </c>
      <c r="AJ191" s="62">
        <f t="shared" si="61"/>
        <v>0</v>
      </c>
      <c r="AK191" s="62">
        <f t="shared" si="61"/>
        <v>0</v>
      </c>
      <c r="AL191" s="62">
        <f t="shared" si="61"/>
        <v>0</v>
      </c>
      <c r="AM191" s="62">
        <f t="shared" si="61"/>
        <v>0</v>
      </c>
      <c r="AN191" s="62">
        <f t="shared" si="61"/>
        <v>0</v>
      </c>
      <c r="AO191" s="62">
        <f t="shared" si="61"/>
        <v>0</v>
      </c>
      <c r="AP191" s="62">
        <f t="shared" si="61"/>
        <v>0</v>
      </c>
      <c r="AQ191" s="62">
        <f t="shared" si="61"/>
        <v>0</v>
      </c>
      <c r="AR191" s="62">
        <f t="shared" si="61"/>
        <v>0</v>
      </c>
      <c r="AS191" s="62">
        <f t="shared" si="61"/>
        <v>0</v>
      </c>
      <c r="AT191" s="62">
        <f t="shared" si="61"/>
        <v>0</v>
      </c>
      <c r="AU191" s="62">
        <f t="shared" si="61"/>
        <v>0</v>
      </c>
      <c r="AV191" s="93">
        <f t="shared" si="61"/>
        <v>0</v>
      </c>
      <c r="AX191" s="59">
        <f t="shared" si="38"/>
        <v>0</v>
      </c>
      <c r="AY191" s="59">
        <f t="shared" si="39"/>
        <v>0</v>
      </c>
      <c r="AZ191" s="59">
        <f t="shared" si="40"/>
        <v>0</v>
      </c>
      <c r="BA191" s="59">
        <f t="shared" si="41"/>
        <v>0</v>
      </c>
      <c r="BB191" s="59">
        <f t="shared" si="42"/>
        <v>0</v>
      </c>
      <c r="BC191" s="59">
        <f t="shared" si="43"/>
        <v>0</v>
      </c>
      <c r="BD191" s="59">
        <f t="shared" si="44"/>
        <v>0</v>
      </c>
      <c r="BE191" s="59">
        <f t="shared" si="45"/>
        <v>0</v>
      </c>
      <c r="BF191" s="59">
        <f t="shared" si="46"/>
        <v>0</v>
      </c>
      <c r="BG191" s="59">
        <f t="shared" si="47"/>
        <v>0</v>
      </c>
      <c r="BH191" s="59">
        <f t="shared" si="48"/>
        <v>0</v>
      </c>
      <c r="BI191" s="59">
        <f t="shared" si="49"/>
        <v>0</v>
      </c>
      <c r="BJ191" s="59">
        <f t="shared" si="50"/>
        <v>0</v>
      </c>
      <c r="BK191" s="59">
        <f t="shared" si="51"/>
        <v>0</v>
      </c>
      <c r="BL191" s="53">
        <f t="shared" si="52"/>
        <v>0</v>
      </c>
    </row>
    <row r="192" spans="1:64" hidden="1">
      <c r="A192" s="53">
        <v>70</v>
      </c>
      <c r="B192" s="64" t="str">
        <f t="shared" si="63"/>
        <v/>
      </c>
      <c r="C192" s="64" t="str">
        <f t="shared" si="63"/>
        <v/>
      </c>
      <c r="D192" s="64" t="str">
        <f t="shared" si="63"/>
        <v/>
      </c>
      <c r="E192" s="64" t="str">
        <f t="shared" si="63"/>
        <v/>
      </c>
      <c r="F192" s="64" t="str">
        <f t="shared" si="63"/>
        <v/>
      </c>
      <c r="G192" s="64" t="str">
        <f t="shared" si="63"/>
        <v/>
      </c>
      <c r="H192" s="64" t="str">
        <f t="shared" si="63"/>
        <v/>
      </c>
      <c r="I192" s="64" t="str">
        <f t="shared" si="63"/>
        <v/>
      </c>
      <c r="J192" s="64" t="str">
        <f t="shared" si="63"/>
        <v/>
      </c>
      <c r="K192" s="64" t="str">
        <f t="shared" si="63"/>
        <v/>
      </c>
      <c r="L192" s="64" t="str">
        <f t="shared" si="63"/>
        <v/>
      </c>
      <c r="M192" s="64" t="str">
        <f t="shared" si="63"/>
        <v/>
      </c>
      <c r="N192" s="64" t="str">
        <f t="shared" si="63"/>
        <v/>
      </c>
      <c r="O192" s="64" t="str">
        <f t="shared" si="63"/>
        <v/>
      </c>
      <c r="P192" s="64" t="str">
        <f t="shared" si="63"/>
        <v/>
      </c>
      <c r="R192" s="53">
        <v>70</v>
      </c>
      <c r="S192" s="53" t="str">
        <f t="shared" si="64"/>
        <v/>
      </c>
      <c r="T192" s="53" t="str">
        <f t="shared" si="64"/>
        <v/>
      </c>
      <c r="U192" s="53" t="str">
        <f t="shared" si="64"/>
        <v/>
      </c>
      <c r="V192" s="53" t="str">
        <f t="shared" si="64"/>
        <v/>
      </c>
      <c r="W192" s="53" t="str">
        <f t="shared" si="64"/>
        <v/>
      </c>
      <c r="X192" s="53" t="str">
        <f t="shared" si="64"/>
        <v/>
      </c>
      <c r="Y192" s="53" t="str">
        <f t="shared" si="64"/>
        <v/>
      </c>
      <c r="Z192" s="53" t="str">
        <f t="shared" si="64"/>
        <v/>
      </c>
      <c r="AA192" s="53" t="str">
        <f t="shared" si="64"/>
        <v/>
      </c>
      <c r="AB192" s="53" t="str">
        <f t="shared" si="64"/>
        <v/>
      </c>
      <c r="AC192" s="53" t="str">
        <f t="shared" si="64"/>
        <v/>
      </c>
      <c r="AD192" s="53" t="str">
        <f t="shared" si="64"/>
        <v/>
      </c>
      <c r="AE192" s="53" t="str">
        <f t="shared" si="64"/>
        <v/>
      </c>
      <c r="AF192" s="53" t="str">
        <f t="shared" si="64"/>
        <v/>
      </c>
      <c r="AG192" s="53" t="str">
        <f t="shared" si="64"/>
        <v/>
      </c>
      <c r="AI192" s="92">
        <f t="shared" si="62"/>
        <v>0</v>
      </c>
      <c r="AJ192" s="62">
        <f t="shared" si="61"/>
        <v>0</v>
      </c>
      <c r="AK192" s="62">
        <f t="shared" si="61"/>
        <v>0</v>
      </c>
      <c r="AL192" s="62">
        <f t="shared" si="61"/>
        <v>0</v>
      </c>
      <c r="AM192" s="62">
        <f t="shared" si="61"/>
        <v>0</v>
      </c>
      <c r="AN192" s="62">
        <f t="shared" si="61"/>
        <v>0</v>
      </c>
      <c r="AO192" s="62">
        <f t="shared" si="61"/>
        <v>0</v>
      </c>
      <c r="AP192" s="62">
        <f t="shared" si="61"/>
        <v>0</v>
      </c>
      <c r="AQ192" s="62">
        <f t="shared" si="61"/>
        <v>0</v>
      </c>
      <c r="AR192" s="62">
        <f t="shared" si="61"/>
        <v>0</v>
      </c>
      <c r="AS192" s="62">
        <f t="shared" si="61"/>
        <v>0</v>
      </c>
      <c r="AT192" s="62">
        <f t="shared" si="61"/>
        <v>0</v>
      </c>
      <c r="AU192" s="62">
        <f t="shared" si="61"/>
        <v>0</v>
      </c>
      <c r="AV192" s="93">
        <f t="shared" si="61"/>
        <v>0</v>
      </c>
      <c r="AX192" s="59">
        <f t="shared" si="38"/>
        <v>0</v>
      </c>
      <c r="AY192" s="59">
        <f t="shared" si="39"/>
        <v>0</v>
      </c>
      <c r="AZ192" s="59">
        <f t="shared" si="40"/>
        <v>0</v>
      </c>
      <c r="BA192" s="59">
        <f t="shared" si="41"/>
        <v>0</v>
      </c>
      <c r="BB192" s="59">
        <f t="shared" si="42"/>
        <v>0</v>
      </c>
      <c r="BC192" s="59">
        <f t="shared" si="43"/>
        <v>0</v>
      </c>
      <c r="BD192" s="59">
        <f t="shared" si="44"/>
        <v>0</v>
      </c>
      <c r="BE192" s="59">
        <f t="shared" si="45"/>
        <v>0</v>
      </c>
      <c r="BF192" s="59">
        <f t="shared" si="46"/>
        <v>0</v>
      </c>
      <c r="BG192" s="59">
        <f t="shared" si="47"/>
        <v>0</v>
      </c>
      <c r="BH192" s="59">
        <f t="shared" si="48"/>
        <v>0</v>
      </c>
      <c r="BI192" s="59">
        <f t="shared" si="49"/>
        <v>0</v>
      </c>
      <c r="BJ192" s="59">
        <f t="shared" si="50"/>
        <v>0</v>
      </c>
      <c r="BK192" s="59">
        <f t="shared" si="51"/>
        <v>0</v>
      </c>
      <c r="BL192" s="53">
        <f t="shared" si="52"/>
        <v>0</v>
      </c>
    </row>
    <row r="193" spans="1:64" hidden="1">
      <c r="A193" s="53">
        <v>71</v>
      </c>
      <c r="B193" s="64" t="str">
        <f t="shared" si="63"/>
        <v/>
      </c>
      <c r="C193" s="64" t="str">
        <f t="shared" si="63"/>
        <v/>
      </c>
      <c r="D193" s="64" t="str">
        <f t="shared" si="63"/>
        <v/>
      </c>
      <c r="E193" s="64" t="str">
        <f t="shared" si="63"/>
        <v/>
      </c>
      <c r="F193" s="64" t="str">
        <f t="shared" si="63"/>
        <v/>
      </c>
      <c r="G193" s="64" t="str">
        <f t="shared" si="63"/>
        <v/>
      </c>
      <c r="H193" s="64" t="str">
        <f t="shared" si="63"/>
        <v/>
      </c>
      <c r="I193" s="64" t="str">
        <f t="shared" si="63"/>
        <v/>
      </c>
      <c r="J193" s="64" t="str">
        <f t="shared" si="63"/>
        <v/>
      </c>
      <c r="K193" s="64" t="str">
        <f t="shared" si="63"/>
        <v/>
      </c>
      <c r="L193" s="64" t="str">
        <f t="shared" si="63"/>
        <v/>
      </c>
      <c r="M193" s="64" t="str">
        <f t="shared" si="63"/>
        <v/>
      </c>
      <c r="N193" s="64" t="str">
        <f t="shared" si="63"/>
        <v/>
      </c>
      <c r="O193" s="64" t="str">
        <f t="shared" si="63"/>
        <v/>
      </c>
      <c r="P193" s="64" t="str">
        <f t="shared" si="63"/>
        <v/>
      </c>
      <c r="R193" s="53">
        <v>71</v>
      </c>
      <c r="S193" s="53" t="str">
        <f t="shared" si="64"/>
        <v/>
      </c>
      <c r="T193" s="53" t="str">
        <f t="shared" si="64"/>
        <v/>
      </c>
      <c r="U193" s="53" t="str">
        <f t="shared" si="64"/>
        <v/>
      </c>
      <c r="V193" s="53" t="str">
        <f t="shared" si="64"/>
        <v/>
      </c>
      <c r="W193" s="53" t="str">
        <f t="shared" si="64"/>
        <v/>
      </c>
      <c r="X193" s="53" t="str">
        <f t="shared" si="64"/>
        <v/>
      </c>
      <c r="Y193" s="53" t="str">
        <f t="shared" si="64"/>
        <v/>
      </c>
      <c r="Z193" s="53" t="str">
        <f t="shared" si="64"/>
        <v/>
      </c>
      <c r="AA193" s="53" t="str">
        <f t="shared" si="64"/>
        <v/>
      </c>
      <c r="AB193" s="53" t="str">
        <f t="shared" si="64"/>
        <v/>
      </c>
      <c r="AC193" s="53" t="str">
        <f t="shared" si="64"/>
        <v/>
      </c>
      <c r="AD193" s="53" t="str">
        <f t="shared" si="64"/>
        <v/>
      </c>
      <c r="AE193" s="53" t="str">
        <f t="shared" si="64"/>
        <v/>
      </c>
      <c r="AF193" s="53" t="str">
        <f t="shared" si="64"/>
        <v/>
      </c>
      <c r="AG193" s="53" t="str">
        <f t="shared" si="64"/>
        <v/>
      </c>
      <c r="AI193" s="92">
        <f t="shared" si="62"/>
        <v>0</v>
      </c>
      <c r="AJ193" s="62">
        <f t="shared" si="61"/>
        <v>0</v>
      </c>
      <c r="AK193" s="62">
        <f t="shared" si="61"/>
        <v>0</v>
      </c>
      <c r="AL193" s="62">
        <f t="shared" si="61"/>
        <v>0</v>
      </c>
      <c r="AM193" s="62">
        <f t="shared" si="61"/>
        <v>0</v>
      </c>
      <c r="AN193" s="62">
        <f t="shared" si="61"/>
        <v>0</v>
      </c>
      <c r="AO193" s="62">
        <f t="shared" si="61"/>
        <v>0</v>
      </c>
      <c r="AP193" s="62">
        <f t="shared" si="61"/>
        <v>0</v>
      </c>
      <c r="AQ193" s="62">
        <f t="shared" si="61"/>
        <v>0</v>
      </c>
      <c r="AR193" s="62">
        <f t="shared" si="61"/>
        <v>0</v>
      </c>
      <c r="AS193" s="62">
        <f t="shared" si="61"/>
        <v>0</v>
      </c>
      <c r="AT193" s="62">
        <f t="shared" ref="AJ193:AV208" si="65">COUNTIF($S193:$AG193,AT$122)</f>
        <v>0</v>
      </c>
      <c r="AU193" s="62">
        <f t="shared" si="65"/>
        <v>0</v>
      </c>
      <c r="AV193" s="93">
        <f t="shared" si="65"/>
        <v>0</v>
      </c>
      <c r="AX193" s="59">
        <f t="shared" si="38"/>
        <v>0</v>
      </c>
      <c r="AY193" s="59">
        <f t="shared" si="39"/>
        <v>0</v>
      </c>
      <c r="AZ193" s="59">
        <f t="shared" si="40"/>
        <v>0</v>
      </c>
      <c r="BA193" s="59">
        <f t="shared" si="41"/>
        <v>0</v>
      </c>
      <c r="BB193" s="59">
        <f t="shared" si="42"/>
        <v>0</v>
      </c>
      <c r="BC193" s="59">
        <f t="shared" si="43"/>
        <v>0</v>
      </c>
      <c r="BD193" s="59">
        <f t="shared" si="44"/>
        <v>0</v>
      </c>
      <c r="BE193" s="59">
        <f t="shared" si="45"/>
        <v>0</v>
      </c>
      <c r="BF193" s="59">
        <f t="shared" si="46"/>
        <v>0</v>
      </c>
      <c r="BG193" s="59">
        <f t="shared" si="47"/>
        <v>0</v>
      </c>
      <c r="BH193" s="59">
        <f t="shared" si="48"/>
        <v>0</v>
      </c>
      <c r="BI193" s="59">
        <f t="shared" si="49"/>
        <v>0</v>
      </c>
      <c r="BJ193" s="59">
        <f t="shared" si="50"/>
        <v>0</v>
      </c>
      <c r="BK193" s="59">
        <f t="shared" si="51"/>
        <v>0</v>
      </c>
      <c r="BL193" s="53">
        <f t="shared" si="52"/>
        <v>0</v>
      </c>
    </row>
    <row r="194" spans="1:64" hidden="1">
      <c r="A194" s="53">
        <v>72</v>
      </c>
      <c r="B194" s="64" t="str">
        <f t="shared" si="63"/>
        <v/>
      </c>
      <c r="C194" s="64" t="str">
        <f t="shared" si="63"/>
        <v/>
      </c>
      <c r="D194" s="64" t="str">
        <f t="shared" si="63"/>
        <v/>
      </c>
      <c r="E194" s="64" t="str">
        <f t="shared" si="63"/>
        <v/>
      </c>
      <c r="F194" s="64" t="str">
        <f t="shared" si="63"/>
        <v/>
      </c>
      <c r="G194" s="64" t="str">
        <f t="shared" si="63"/>
        <v/>
      </c>
      <c r="H194" s="64" t="str">
        <f t="shared" si="63"/>
        <v/>
      </c>
      <c r="I194" s="64" t="str">
        <f t="shared" si="63"/>
        <v/>
      </c>
      <c r="J194" s="64" t="str">
        <f t="shared" si="63"/>
        <v/>
      </c>
      <c r="K194" s="64" t="str">
        <f t="shared" si="63"/>
        <v/>
      </c>
      <c r="L194" s="64" t="str">
        <f t="shared" si="63"/>
        <v/>
      </c>
      <c r="M194" s="64" t="str">
        <f t="shared" si="63"/>
        <v/>
      </c>
      <c r="N194" s="64" t="str">
        <f t="shared" si="63"/>
        <v/>
      </c>
      <c r="O194" s="64" t="str">
        <f t="shared" si="63"/>
        <v/>
      </c>
      <c r="P194" s="64" t="str">
        <f t="shared" si="63"/>
        <v/>
      </c>
      <c r="R194" s="53">
        <v>72</v>
      </c>
      <c r="S194" s="53" t="str">
        <f t="shared" si="64"/>
        <v/>
      </c>
      <c r="T194" s="53" t="str">
        <f t="shared" si="64"/>
        <v/>
      </c>
      <c r="U194" s="53" t="str">
        <f t="shared" si="64"/>
        <v/>
      </c>
      <c r="V194" s="53" t="str">
        <f t="shared" si="64"/>
        <v/>
      </c>
      <c r="W194" s="53" t="str">
        <f t="shared" si="64"/>
        <v/>
      </c>
      <c r="X194" s="53" t="str">
        <f t="shared" si="64"/>
        <v/>
      </c>
      <c r="Y194" s="53" t="str">
        <f t="shared" si="64"/>
        <v/>
      </c>
      <c r="Z194" s="53" t="str">
        <f t="shared" si="64"/>
        <v/>
      </c>
      <c r="AA194" s="53" t="str">
        <f t="shared" si="64"/>
        <v/>
      </c>
      <c r="AB194" s="53" t="str">
        <f t="shared" si="64"/>
        <v/>
      </c>
      <c r="AC194" s="53" t="str">
        <f t="shared" si="64"/>
        <v/>
      </c>
      <c r="AD194" s="53" t="str">
        <f t="shared" si="64"/>
        <v/>
      </c>
      <c r="AE194" s="53" t="str">
        <f t="shared" si="64"/>
        <v/>
      </c>
      <c r="AF194" s="53" t="str">
        <f t="shared" si="64"/>
        <v/>
      </c>
      <c r="AG194" s="53" t="str">
        <f t="shared" si="64"/>
        <v/>
      </c>
      <c r="AI194" s="92">
        <f t="shared" si="62"/>
        <v>0</v>
      </c>
      <c r="AJ194" s="62">
        <f t="shared" si="65"/>
        <v>0</v>
      </c>
      <c r="AK194" s="62">
        <f t="shared" si="65"/>
        <v>0</v>
      </c>
      <c r="AL194" s="62">
        <f t="shared" si="65"/>
        <v>0</v>
      </c>
      <c r="AM194" s="62">
        <f t="shared" si="65"/>
        <v>0</v>
      </c>
      <c r="AN194" s="62">
        <f t="shared" si="65"/>
        <v>0</v>
      </c>
      <c r="AO194" s="62">
        <f t="shared" si="65"/>
        <v>0</v>
      </c>
      <c r="AP194" s="62">
        <f t="shared" si="65"/>
        <v>0</v>
      </c>
      <c r="AQ194" s="62">
        <f t="shared" si="65"/>
        <v>0</v>
      </c>
      <c r="AR194" s="62">
        <f t="shared" si="65"/>
        <v>0</v>
      </c>
      <c r="AS194" s="62">
        <f t="shared" si="65"/>
        <v>0</v>
      </c>
      <c r="AT194" s="62">
        <f t="shared" si="65"/>
        <v>0</v>
      </c>
      <c r="AU194" s="62">
        <f t="shared" si="65"/>
        <v>0</v>
      </c>
      <c r="AV194" s="93">
        <f t="shared" si="65"/>
        <v>0</v>
      </c>
      <c r="AX194" s="59">
        <f t="shared" si="38"/>
        <v>0</v>
      </c>
      <c r="AY194" s="59">
        <f t="shared" si="39"/>
        <v>0</v>
      </c>
      <c r="AZ194" s="59">
        <f t="shared" si="40"/>
        <v>0</v>
      </c>
      <c r="BA194" s="59">
        <f t="shared" si="41"/>
        <v>0</v>
      </c>
      <c r="BB194" s="59">
        <f t="shared" si="42"/>
        <v>0</v>
      </c>
      <c r="BC194" s="59">
        <f t="shared" si="43"/>
        <v>0</v>
      </c>
      <c r="BD194" s="59">
        <f t="shared" si="44"/>
        <v>0</v>
      </c>
      <c r="BE194" s="59">
        <f t="shared" si="45"/>
        <v>0</v>
      </c>
      <c r="BF194" s="59">
        <f t="shared" si="46"/>
        <v>0</v>
      </c>
      <c r="BG194" s="59">
        <f t="shared" si="47"/>
        <v>0</v>
      </c>
      <c r="BH194" s="59">
        <f t="shared" si="48"/>
        <v>0</v>
      </c>
      <c r="BI194" s="59">
        <f t="shared" si="49"/>
        <v>0</v>
      </c>
      <c r="BJ194" s="59">
        <f t="shared" si="50"/>
        <v>0</v>
      </c>
      <c r="BK194" s="59">
        <f t="shared" si="51"/>
        <v>0</v>
      </c>
      <c r="BL194" s="53">
        <f t="shared" si="52"/>
        <v>0</v>
      </c>
    </row>
    <row r="195" spans="1:64" hidden="1">
      <c r="A195" s="53">
        <v>73</v>
      </c>
      <c r="B195" s="64" t="str">
        <f t="shared" si="63"/>
        <v/>
      </c>
      <c r="C195" s="64" t="str">
        <f t="shared" si="63"/>
        <v/>
      </c>
      <c r="D195" s="64" t="str">
        <f t="shared" si="63"/>
        <v/>
      </c>
      <c r="E195" s="64" t="str">
        <f t="shared" si="63"/>
        <v/>
      </c>
      <c r="F195" s="64" t="str">
        <f t="shared" si="63"/>
        <v/>
      </c>
      <c r="G195" s="64" t="str">
        <f t="shared" si="63"/>
        <v/>
      </c>
      <c r="H195" s="64" t="str">
        <f t="shared" si="63"/>
        <v/>
      </c>
      <c r="I195" s="64" t="str">
        <f t="shared" si="63"/>
        <v/>
      </c>
      <c r="J195" s="64" t="str">
        <f t="shared" si="63"/>
        <v/>
      </c>
      <c r="K195" s="64" t="str">
        <f t="shared" si="63"/>
        <v/>
      </c>
      <c r="L195" s="64" t="str">
        <f t="shared" si="63"/>
        <v/>
      </c>
      <c r="M195" s="64" t="str">
        <f t="shared" si="63"/>
        <v/>
      </c>
      <c r="N195" s="64" t="str">
        <f t="shared" si="63"/>
        <v/>
      </c>
      <c r="O195" s="64" t="str">
        <f t="shared" si="63"/>
        <v/>
      </c>
      <c r="P195" s="64" t="str">
        <f t="shared" si="63"/>
        <v/>
      </c>
      <c r="R195" s="53">
        <v>73</v>
      </c>
      <c r="S195" s="53" t="str">
        <f t="shared" si="64"/>
        <v/>
      </c>
      <c r="T195" s="53" t="str">
        <f t="shared" si="64"/>
        <v/>
      </c>
      <c r="U195" s="53" t="str">
        <f t="shared" si="64"/>
        <v/>
      </c>
      <c r="V195" s="53" t="str">
        <f t="shared" si="64"/>
        <v/>
      </c>
      <c r="W195" s="53" t="str">
        <f t="shared" si="64"/>
        <v/>
      </c>
      <c r="X195" s="53" t="str">
        <f t="shared" si="64"/>
        <v/>
      </c>
      <c r="Y195" s="53" t="str">
        <f t="shared" si="64"/>
        <v/>
      </c>
      <c r="Z195" s="53" t="str">
        <f t="shared" si="64"/>
        <v/>
      </c>
      <c r="AA195" s="53" t="str">
        <f t="shared" si="64"/>
        <v/>
      </c>
      <c r="AB195" s="53" t="str">
        <f t="shared" si="64"/>
        <v/>
      </c>
      <c r="AC195" s="53" t="str">
        <f t="shared" si="64"/>
        <v/>
      </c>
      <c r="AD195" s="53" t="str">
        <f t="shared" si="64"/>
        <v/>
      </c>
      <c r="AE195" s="53" t="str">
        <f t="shared" si="64"/>
        <v/>
      </c>
      <c r="AF195" s="53" t="str">
        <f t="shared" si="64"/>
        <v/>
      </c>
      <c r="AG195" s="53" t="str">
        <f t="shared" si="64"/>
        <v/>
      </c>
      <c r="AI195" s="92">
        <f t="shared" si="62"/>
        <v>0</v>
      </c>
      <c r="AJ195" s="62">
        <f t="shared" si="65"/>
        <v>0</v>
      </c>
      <c r="AK195" s="62">
        <f t="shared" si="65"/>
        <v>0</v>
      </c>
      <c r="AL195" s="62">
        <f t="shared" si="65"/>
        <v>0</v>
      </c>
      <c r="AM195" s="62">
        <f t="shared" si="65"/>
        <v>0</v>
      </c>
      <c r="AN195" s="62">
        <f t="shared" si="65"/>
        <v>0</v>
      </c>
      <c r="AO195" s="62">
        <f t="shared" si="65"/>
        <v>0</v>
      </c>
      <c r="AP195" s="62">
        <f t="shared" si="65"/>
        <v>0</v>
      </c>
      <c r="AQ195" s="62">
        <f t="shared" si="65"/>
        <v>0</v>
      </c>
      <c r="AR195" s="62">
        <f t="shared" si="65"/>
        <v>0</v>
      </c>
      <c r="AS195" s="62">
        <f t="shared" si="65"/>
        <v>0</v>
      </c>
      <c r="AT195" s="62">
        <f t="shared" si="65"/>
        <v>0</v>
      </c>
      <c r="AU195" s="62">
        <f t="shared" si="65"/>
        <v>0</v>
      </c>
      <c r="AV195" s="93">
        <f t="shared" si="65"/>
        <v>0</v>
      </c>
      <c r="AX195" s="59">
        <f t="shared" si="38"/>
        <v>0</v>
      </c>
      <c r="AY195" s="59">
        <f t="shared" si="39"/>
        <v>0</v>
      </c>
      <c r="AZ195" s="59">
        <f t="shared" si="40"/>
        <v>0</v>
      </c>
      <c r="BA195" s="59">
        <f t="shared" si="41"/>
        <v>0</v>
      </c>
      <c r="BB195" s="59">
        <f t="shared" si="42"/>
        <v>0</v>
      </c>
      <c r="BC195" s="59">
        <f t="shared" si="43"/>
        <v>0</v>
      </c>
      <c r="BD195" s="59">
        <f t="shared" si="44"/>
        <v>0</v>
      </c>
      <c r="BE195" s="59">
        <f t="shared" si="45"/>
        <v>0</v>
      </c>
      <c r="BF195" s="59">
        <f t="shared" si="46"/>
        <v>0</v>
      </c>
      <c r="BG195" s="59">
        <f t="shared" si="47"/>
        <v>0</v>
      </c>
      <c r="BH195" s="59">
        <f t="shared" si="48"/>
        <v>0</v>
      </c>
      <c r="BI195" s="59">
        <f t="shared" si="49"/>
        <v>0</v>
      </c>
      <c r="BJ195" s="59">
        <f t="shared" si="50"/>
        <v>0</v>
      </c>
      <c r="BK195" s="59">
        <f t="shared" si="51"/>
        <v>0</v>
      </c>
      <c r="BL195" s="53">
        <f t="shared" si="52"/>
        <v>0</v>
      </c>
    </row>
    <row r="196" spans="1:64" hidden="1">
      <c r="A196" s="53">
        <v>74</v>
      </c>
      <c r="B196" s="64" t="str">
        <f t="shared" si="63"/>
        <v/>
      </c>
      <c r="C196" s="64" t="str">
        <f t="shared" si="63"/>
        <v/>
      </c>
      <c r="D196" s="64" t="str">
        <f t="shared" si="63"/>
        <v/>
      </c>
      <c r="E196" s="64" t="str">
        <f t="shared" si="63"/>
        <v/>
      </c>
      <c r="F196" s="64" t="str">
        <f t="shared" si="63"/>
        <v/>
      </c>
      <c r="G196" s="64" t="str">
        <f t="shared" si="63"/>
        <v/>
      </c>
      <c r="H196" s="64" t="str">
        <f t="shared" si="63"/>
        <v/>
      </c>
      <c r="I196" s="64" t="str">
        <f t="shared" si="63"/>
        <v/>
      </c>
      <c r="J196" s="64" t="str">
        <f t="shared" si="63"/>
        <v/>
      </c>
      <c r="K196" s="64" t="str">
        <f t="shared" si="63"/>
        <v/>
      </c>
      <c r="L196" s="64" t="str">
        <f t="shared" si="63"/>
        <v/>
      </c>
      <c r="M196" s="64" t="str">
        <f t="shared" si="63"/>
        <v/>
      </c>
      <c r="N196" s="64" t="str">
        <f t="shared" si="63"/>
        <v/>
      </c>
      <c r="O196" s="64" t="str">
        <f t="shared" si="63"/>
        <v/>
      </c>
      <c r="P196" s="64" t="str">
        <f t="shared" si="63"/>
        <v/>
      </c>
      <c r="R196" s="53">
        <v>74</v>
      </c>
      <c r="S196" s="53" t="str">
        <f t="shared" si="64"/>
        <v/>
      </c>
      <c r="T196" s="53" t="str">
        <f t="shared" si="64"/>
        <v/>
      </c>
      <c r="U196" s="53" t="str">
        <f t="shared" si="64"/>
        <v/>
      </c>
      <c r="V196" s="53" t="str">
        <f t="shared" si="64"/>
        <v/>
      </c>
      <c r="W196" s="53" t="str">
        <f t="shared" si="64"/>
        <v/>
      </c>
      <c r="X196" s="53" t="str">
        <f t="shared" si="64"/>
        <v/>
      </c>
      <c r="Y196" s="53" t="str">
        <f t="shared" si="64"/>
        <v/>
      </c>
      <c r="Z196" s="53" t="str">
        <f t="shared" si="64"/>
        <v/>
      </c>
      <c r="AA196" s="53" t="str">
        <f t="shared" si="64"/>
        <v/>
      </c>
      <c r="AB196" s="53" t="str">
        <f t="shared" si="64"/>
        <v/>
      </c>
      <c r="AC196" s="53" t="str">
        <f t="shared" si="64"/>
        <v/>
      </c>
      <c r="AD196" s="53" t="str">
        <f t="shared" si="64"/>
        <v/>
      </c>
      <c r="AE196" s="53" t="str">
        <f t="shared" si="64"/>
        <v/>
      </c>
      <c r="AF196" s="53" t="str">
        <f t="shared" si="64"/>
        <v/>
      </c>
      <c r="AG196" s="53" t="str">
        <f t="shared" si="64"/>
        <v/>
      </c>
      <c r="AI196" s="92">
        <f t="shared" si="62"/>
        <v>0</v>
      </c>
      <c r="AJ196" s="62">
        <f t="shared" si="65"/>
        <v>0</v>
      </c>
      <c r="AK196" s="62">
        <f t="shared" si="65"/>
        <v>0</v>
      </c>
      <c r="AL196" s="62">
        <f t="shared" si="65"/>
        <v>0</v>
      </c>
      <c r="AM196" s="62">
        <f t="shared" si="65"/>
        <v>0</v>
      </c>
      <c r="AN196" s="62">
        <f t="shared" si="65"/>
        <v>0</v>
      </c>
      <c r="AO196" s="62">
        <f t="shared" si="65"/>
        <v>0</v>
      </c>
      <c r="AP196" s="62">
        <f t="shared" si="65"/>
        <v>0</v>
      </c>
      <c r="AQ196" s="62">
        <f t="shared" si="65"/>
        <v>0</v>
      </c>
      <c r="AR196" s="62">
        <f t="shared" si="65"/>
        <v>0</v>
      </c>
      <c r="AS196" s="62">
        <f t="shared" si="65"/>
        <v>0</v>
      </c>
      <c r="AT196" s="62">
        <f t="shared" si="65"/>
        <v>0</v>
      </c>
      <c r="AU196" s="62">
        <f t="shared" si="65"/>
        <v>0</v>
      </c>
      <c r="AV196" s="93">
        <f t="shared" si="65"/>
        <v>0</v>
      </c>
      <c r="AX196" s="59">
        <f t="shared" si="38"/>
        <v>0</v>
      </c>
      <c r="AY196" s="59">
        <f t="shared" si="39"/>
        <v>0</v>
      </c>
      <c r="AZ196" s="59">
        <f t="shared" si="40"/>
        <v>0</v>
      </c>
      <c r="BA196" s="59">
        <f t="shared" si="41"/>
        <v>0</v>
      </c>
      <c r="BB196" s="59">
        <f t="shared" si="42"/>
        <v>0</v>
      </c>
      <c r="BC196" s="59">
        <f t="shared" si="43"/>
        <v>0</v>
      </c>
      <c r="BD196" s="59">
        <f t="shared" si="44"/>
        <v>0</v>
      </c>
      <c r="BE196" s="59">
        <f t="shared" si="45"/>
        <v>0</v>
      </c>
      <c r="BF196" s="59">
        <f t="shared" si="46"/>
        <v>0</v>
      </c>
      <c r="BG196" s="59">
        <f t="shared" si="47"/>
        <v>0</v>
      </c>
      <c r="BH196" s="59">
        <f t="shared" si="48"/>
        <v>0</v>
      </c>
      <c r="BI196" s="59">
        <f t="shared" si="49"/>
        <v>0</v>
      </c>
      <c r="BJ196" s="59">
        <f t="shared" si="50"/>
        <v>0</v>
      </c>
      <c r="BK196" s="59">
        <f t="shared" si="51"/>
        <v>0</v>
      </c>
      <c r="BL196" s="53">
        <f t="shared" si="52"/>
        <v>0</v>
      </c>
    </row>
    <row r="197" spans="1:64" hidden="1">
      <c r="A197" s="53">
        <v>75</v>
      </c>
      <c r="B197" s="64" t="str">
        <f t="shared" si="63"/>
        <v/>
      </c>
      <c r="C197" s="64" t="str">
        <f t="shared" si="63"/>
        <v/>
      </c>
      <c r="D197" s="64" t="str">
        <f t="shared" si="63"/>
        <v/>
      </c>
      <c r="E197" s="64" t="str">
        <f t="shared" si="63"/>
        <v/>
      </c>
      <c r="F197" s="64" t="str">
        <f t="shared" si="63"/>
        <v/>
      </c>
      <c r="G197" s="64" t="str">
        <f t="shared" si="63"/>
        <v/>
      </c>
      <c r="H197" s="64" t="str">
        <f t="shared" si="63"/>
        <v/>
      </c>
      <c r="I197" s="64" t="str">
        <f t="shared" si="63"/>
        <v/>
      </c>
      <c r="J197" s="64" t="str">
        <f t="shared" si="63"/>
        <v/>
      </c>
      <c r="K197" s="64" t="str">
        <f t="shared" si="63"/>
        <v/>
      </c>
      <c r="L197" s="64" t="str">
        <f t="shared" si="63"/>
        <v/>
      </c>
      <c r="M197" s="64" t="str">
        <f t="shared" si="63"/>
        <v/>
      </c>
      <c r="N197" s="64" t="str">
        <f t="shared" si="63"/>
        <v/>
      </c>
      <c r="O197" s="64" t="str">
        <f t="shared" si="63"/>
        <v/>
      </c>
      <c r="P197" s="64" t="str">
        <f t="shared" si="63"/>
        <v/>
      </c>
      <c r="R197" s="53">
        <v>75</v>
      </c>
      <c r="S197" s="53" t="str">
        <f t="shared" si="64"/>
        <v/>
      </c>
      <c r="T197" s="53" t="str">
        <f t="shared" si="64"/>
        <v/>
      </c>
      <c r="U197" s="53" t="str">
        <f t="shared" si="64"/>
        <v/>
      </c>
      <c r="V197" s="53" t="str">
        <f t="shared" si="64"/>
        <v/>
      </c>
      <c r="W197" s="53" t="str">
        <f t="shared" si="64"/>
        <v/>
      </c>
      <c r="X197" s="53" t="str">
        <f t="shared" si="64"/>
        <v/>
      </c>
      <c r="Y197" s="53" t="str">
        <f t="shared" si="64"/>
        <v/>
      </c>
      <c r="Z197" s="53" t="str">
        <f t="shared" si="64"/>
        <v/>
      </c>
      <c r="AA197" s="53" t="str">
        <f t="shared" si="64"/>
        <v/>
      </c>
      <c r="AB197" s="53" t="str">
        <f t="shared" si="64"/>
        <v/>
      </c>
      <c r="AC197" s="53" t="str">
        <f t="shared" si="64"/>
        <v/>
      </c>
      <c r="AD197" s="53" t="str">
        <f t="shared" si="64"/>
        <v/>
      </c>
      <c r="AE197" s="53" t="str">
        <f t="shared" si="64"/>
        <v/>
      </c>
      <c r="AF197" s="53" t="str">
        <f t="shared" si="64"/>
        <v/>
      </c>
      <c r="AG197" s="53" t="str">
        <f t="shared" si="64"/>
        <v/>
      </c>
      <c r="AI197" s="92">
        <f t="shared" si="62"/>
        <v>0</v>
      </c>
      <c r="AJ197" s="62">
        <f t="shared" si="65"/>
        <v>0</v>
      </c>
      <c r="AK197" s="62">
        <f t="shared" si="65"/>
        <v>0</v>
      </c>
      <c r="AL197" s="62">
        <f t="shared" si="65"/>
        <v>0</v>
      </c>
      <c r="AM197" s="62">
        <f t="shared" si="65"/>
        <v>0</v>
      </c>
      <c r="AN197" s="62">
        <f t="shared" si="65"/>
        <v>0</v>
      </c>
      <c r="AO197" s="62">
        <f t="shared" si="65"/>
        <v>0</v>
      </c>
      <c r="AP197" s="62">
        <f t="shared" si="65"/>
        <v>0</v>
      </c>
      <c r="AQ197" s="62">
        <f t="shared" si="65"/>
        <v>0</v>
      </c>
      <c r="AR197" s="62">
        <f t="shared" si="65"/>
        <v>0</v>
      </c>
      <c r="AS197" s="62">
        <f t="shared" si="65"/>
        <v>0</v>
      </c>
      <c r="AT197" s="62">
        <f t="shared" si="65"/>
        <v>0</v>
      </c>
      <c r="AU197" s="62">
        <f t="shared" si="65"/>
        <v>0</v>
      </c>
      <c r="AV197" s="93">
        <f t="shared" si="65"/>
        <v>0</v>
      </c>
      <c r="AX197" s="59">
        <f t="shared" si="38"/>
        <v>0</v>
      </c>
      <c r="AY197" s="59">
        <f t="shared" si="39"/>
        <v>0</v>
      </c>
      <c r="AZ197" s="59">
        <f t="shared" si="40"/>
        <v>0</v>
      </c>
      <c r="BA197" s="59">
        <f t="shared" si="41"/>
        <v>0</v>
      </c>
      <c r="BB197" s="59">
        <f t="shared" si="42"/>
        <v>0</v>
      </c>
      <c r="BC197" s="59">
        <f t="shared" si="43"/>
        <v>0</v>
      </c>
      <c r="BD197" s="59">
        <f t="shared" si="44"/>
        <v>0</v>
      </c>
      <c r="BE197" s="59">
        <f t="shared" si="45"/>
        <v>0</v>
      </c>
      <c r="BF197" s="59">
        <f t="shared" si="46"/>
        <v>0</v>
      </c>
      <c r="BG197" s="59">
        <f t="shared" si="47"/>
        <v>0</v>
      </c>
      <c r="BH197" s="59">
        <f t="shared" si="48"/>
        <v>0</v>
      </c>
      <c r="BI197" s="59">
        <f t="shared" si="49"/>
        <v>0</v>
      </c>
      <c r="BJ197" s="59">
        <f t="shared" si="50"/>
        <v>0</v>
      </c>
      <c r="BK197" s="59">
        <f t="shared" si="51"/>
        <v>0</v>
      </c>
      <c r="BL197" s="53">
        <f t="shared" si="52"/>
        <v>0</v>
      </c>
    </row>
    <row r="198" spans="1:64" hidden="1">
      <c r="A198" s="53">
        <v>76</v>
      </c>
      <c r="B198" s="64" t="str">
        <f t="shared" si="63"/>
        <v/>
      </c>
      <c r="C198" s="64" t="str">
        <f t="shared" si="63"/>
        <v/>
      </c>
      <c r="D198" s="64" t="str">
        <f t="shared" si="63"/>
        <v/>
      </c>
      <c r="E198" s="64" t="str">
        <f t="shared" si="63"/>
        <v/>
      </c>
      <c r="F198" s="64" t="str">
        <f t="shared" si="63"/>
        <v/>
      </c>
      <c r="G198" s="64" t="str">
        <f t="shared" si="63"/>
        <v/>
      </c>
      <c r="H198" s="64" t="str">
        <f t="shared" si="63"/>
        <v/>
      </c>
      <c r="I198" s="64" t="str">
        <f t="shared" si="63"/>
        <v/>
      </c>
      <c r="J198" s="64" t="str">
        <f t="shared" si="63"/>
        <v/>
      </c>
      <c r="K198" s="64" t="str">
        <f t="shared" si="63"/>
        <v/>
      </c>
      <c r="L198" s="64" t="str">
        <f t="shared" si="63"/>
        <v/>
      </c>
      <c r="M198" s="64" t="str">
        <f t="shared" si="63"/>
        <v/>
      </c>
      <c r="N198" s="64" t="str">
        <f t="shared" si="63"/>
        <v/>
      </c>
      <c r="O198" s="64" t="str">
        <f t="shared" si="63"/>
        <v/>
      </c>
      <c r="P198" s="64" t="str">
        <f t="shared" si="63"/>
        <v/>
      </c>
      <c r="R198" s="53">
        <v>76</v>
      </c>
      <c r="S198" s="53" t="str">
        <f t="shared" si="64"/>
        <v/>
      </c>
      <c r="T198" s="53" t="str">
        <f t="shared" si="64"/>
        <v/>
      </c>
      <c r="U198" s="53" t="str">
        <f t="shared" si="64"/>
        <v/>
      </c>
      <c r="V198" s="53" t="str">
        <f t="shared" si="64"/>
        <v/>
      </c>
      <c r="W198" s="53" t="str">
        <f t="shared" si="64"/>
        <v/>
      </c>
      <c r="X198" s="53" t="str">
        <f t="shared" si="64"/>
        <v/>
      </c>
      <c r="Y198" s="53" t="str">
        <f t="shared" si="64"/>
        <v/>
      </c>
      <c r="Z198" s="53" t="str">
        <f t="shared" si="64"/>
        <v/>
      </c>
      <c r="AA198" s="53" t="str">
        <f t="shared" si="64"/>
        <v/>
      </c>
      <c r="AB198" s="53" t="str">
        <f t="shared" si="64"/>
        <v/>
      </c>
      <c r="AC198" s="53" t="str">
        <f t="shared" si="64"/>
        <v/>
      </c>
      <c r="AD198" s="53" t="str">
        <f t="shared" si="64"/>
        <v/>
      </c>
      <c r="AE198" s="53" t="str">
        <f t="shared" si="64"/>
        <v/>
      </c>
      <c r="AF198" s="53" t="str">
        <f t="shared" si="64"/>
        <v/>
      </c>
      <c r="AG198" s="53" t="str">
        <f t="shared" si="64"/>
        <v/>
      </c>
      <c r="AI198" s="92">
        <f t="shared" si="62"/>
        <v>0</v>
      </c>
      <c r="AJ198" s="62">
        <f t="shared" si="65"/>
        <v>0</v>
      </c>
      <c r="AK198" s="62">
        <f t="shared" si="65"/>
        <v>0</v>
      </c>
      <c r="AL198" s="62">
        <f t="shared" si="65"/>
        <v>0</v>
      </c>
      <c r="AM198" s="62">
        <f t="shared" si="65"/>
        <v>0</v>
      </c>
      <c r="AN198" s="62">
        <f t="shared" si="65"/>
        <v>0</v>
      </c>
      <c r="AO198" s="62">
        <f t="shared" si="65"/>
        <v>0</v>
      </c>
      <c r="AP198" s="62">
        <f t="shared" si="65"/>
        <v>0</v>
      </c>
      <c r="AQ198" s="62">
        <f t="shared" si="65"/>
        <v>0</v>
      </c>
      <c r="AR198" s="62">
        <f t="shared" si="65"/>
        <v>0</v>
      </c>
      <c r="AS198" s="62">
        <f t="shared" si="65"/>
        <v>0</v>
      </c>
      <c r="AT198" s="62">
        <f t="shared" si="65"/>
        <v>0</v>
      </c>
      <c r="AU198" s="62">
        <f t="shared" si="65"/>
        <v>0</v>
      </c>
      <c r="AV198" s="93">
        <f t="shared" si="65"/>
        <v>0</v>
      </c>
      <c r="AX198" s="59">
        <f t="shared" ref="AX198:AX222" si="66">AI$122^3*AI198/AI$122</f>
        <v>0</v>
      </c>
      <c r="AY198" s="59">
        <f t="shared" ref="AY198:AY222" si="67">AJ$122^3*AJ198/AJ$122</f>
        <v>0</v>
      </c>
      <c r="AZ198" s="59">
        <f t="shared" ref="AZ198:AZ222" si="68">AK$122^3*AK198/AK$122</f>
        <v>0</v>
      </c>
      <c r="BA198" s="59">
        <f t="shared" ref="BA198:BA222" si="69">AL$122^3*AL198/AL$122</f>
        <v>0</v>
      </c>
      <c r="BB198" s="59">
        <f t="shared" ref="BB198:BB222" si="70">AM$122^3*AM198/AM$122</f>
        <v>0</v>
      </c>
      <c r="BC198" s="59">
        <f t="shared" ref="BC198:BC222" si="71">AN$122^3*AN198/AN$122</f>
        <v>0</v>
      </c>
      <c r="BD198" s="59">
        <f t="shared" ref="BD198:BD222" si="72">AO$122^3*AO198/AO$122</f>
        <v>0</v>
      </c>
      <c r="BE198" s="59">
        <f t="shared" ref="BE198:BE222" si="73">AP$122^3*AP198/AP$122</f>
        <v>0</v>
      </c>
      <c r="BF198" s="59">
        <f t="shared" ref="BF198:BF222" si="74">AQ$122^3*AQ198/AQ$122</f>
        <v>0</v>
      </c>
      <c r="BG198" s="59">
        <f t="shared" ref="BG198:BG222" si="75">AR$122^3*AR198/AR$122</f>
        <v>0</v>
      </c>
      <c r="BH198" s="59">
        <f t="shared" ref="BH198:BH222" si="76">AS$122^3*AS198/AS$122</f>
        <v>0</v>
      </c>
      <c r="BI198" s="59">
        <f t="shared" ref="BI198:BI222" si="77">AT$122^3*AT198/AT$122</f>
        <v>0</v>
      </c>
      <c r="BJ198" s="59">
        <f t="shared" ref="BJ198:BJ222" si="78">AU$122^3*AU198/AU$122</f>
        <v>0</v>
      </c>
      <c r="BK198" s="59">
        <f t="shared" ref="BK198:BK222" si="79">AV$122^3*AV198/AV$122</f>
        <v>0</v>
      </c>
      <c r="BL198" s="53">
        <f t="shared" ref="BL198:BL222" si="80">SUM(AX198:BK198)</f>
        <v>0</v>
      </c>
    </row>
    <row r="199" spans="1:64" hidden="1">
      <c r="A199" s="53">
        <v>77</v>
      </c>
      <c r="B199" s="64" t="str">
        <f t="shared" si="63"/>
        <v/>
      </c>
      <c r="C199" s="64" t="str">
        <f t="shared" si="63"/>
        <v/>
      </c>
      <c r="D199" s="64" t="str">
        <f t="shared" si="63"/>
        <v/>
      </c>
      <c r="E199" s="64" t="str">
        <f t="shared" si="63"/>
        <v/>
      </c>
      <c r="F199" s="64" t="str">
        <f t="shared" si="63"/>
        <v/>
      </c>
      <c r="G199" s="64" t="str">
        <f t="shared" si="63"/>
        <v/>
      </c>
      <c r="H199" s="64" t="str">
        <f t="shared" si="63"/>
        <v/>
      </c>
      <c r="I199" s="64" t="str">
        <f t="shared" si="63"/>
        <v/>
      </c>
      <c r="J199" s="64" t="str">
        <f t="shared" si="63"/>
        <v/>
      </c>
      <c r="K199" s="64" t="str">
        <f t="shared" si="63"/>
        <v/>
      </c>
      <c r="L199" s="64" t="str">
        <f t="shared" si="63"/>
        <v/>
      </c>
      <c r="M199" s="64" t="str">
        <f t="shared" si="63"/>
        <v/>
      </c>
      <c r="N199" s="64" t="str">
        <f t="shared" si="63"/>
        <v/>
      </c>
      <c r="O199" s="64" t="str">
        <f t="shared" si="63"/>
        <v/>
      </c>
      <c r="P199" s="64" t="str">
        <f t="shared" si="63"/>
        <v/>
      </c>
      <c r="R199" s="53">
        <v>77</v>
      </c>
      <c r="S199" s="53" t="str">
        <f t="shared" si="64"/>
        <v/>
      </c>
      <c r="T199" s="53" t="str">
        <f t="shared" si="64"/>
        <v/>
      </c>
      <c r="U199" s="53" t="str">
        <f t="shared" si="64"/>
        <v/>
      </c>
      <c r="V199" s="53" t="str">
        <f t="shared" si="64"/>
        <v/>
      </c>
      <c r="W199" s="53" t="str">
        <f t="shared" si="64"/>
        <v/>
      </c>
      <c r="X199" s="53" t="str">
        <f t="shared" si="64"/>
        <v/>
      </c>
      <c r="Y199" s="53" t="str">
        <f t="shared" si="64"/>
        <v/>
      </c>
      <c r="Z199" s="53" t="str">
        <f t="shared" si="64"/>
        <v/>
      </c>
      <c r="AA199" s="53" t="str">
        <f t="shared" si="64"/>
        <v/>
      </c>
      <c r="AB199" s="53" t="str">
        <f t="shared" si="64"/>
        <v/>
      </c>
      <c r="AC199" s="53" t="str">
        <f t="shared" si="64"/>
        <v/>
      </c>
      <c r="AD199" s="53" t="str">
        <f t="shared" si="64"/>
        <v/>
      </c>
      <c r="AE199" s="53" t="str">
        <f t="shared" si="64"/>
        <v/>
      </c>
      <c r="AF199" s="53" t="str">
        <f t="shared" si="64"/>
        <v/>
      </c>
      <c r="AG199" s="53" t="str">
        <f t="shared" si="64"/>
        <v/>
      </c>
      <c r="AI199" s="92">
        <f t="shared" si="62"/>
        <v>0</v>
      </c>
      <c r="AJ199" s="62">
        <f t="shared" si="65"/>
        <v>0</v>
      </c>
      <c r="AK199" s="62">
        <f t="shared" si="65"/>
        <v>0</v>
      </c>
      <c r="AL199" s="62">
        <f t="shared" si="65"/>
        <v>0</v>
      </c>
      <c r="AM199" s="62">
        <f t="shared" si="65"/>
        <v>0</v>
      </c>
      <c r="AN199" s="62">
        <f t="shared" si="65"/>
        <v>0</v>
      </c>
      <c r="AO199" s="62">
        <f t="shared" si="65"/>
        <v>0</v>
      </c>
      <c r="AP199" s="62">
        <f t="shared" si="65"/>
        <v>0</v>
      </c>
      <c r="AQ199" s="62">
        <f t="shared" si="65"/>
        <v>0</v>
      </c>
      <c r="AR199" s="62">
        <f t="shared" si="65"/>
        <v>0</v>
      </c>
      <c r="AS199" s="62">
        <f t="shared" si="65"/>
        <v>0</v>
      </c>
      <c r="AT199" s="62">
        <f t="shared" si="65"/>
        <v>0</v>
      </c>
      <c r="AU199" s="62">
        <f t="shared" si="65"/>
        <v>0</v>
      </c>
      <c r="AV199" s="93">
        <f t="shared" si="65"/>
        <v>0</v>
      </c>
      <c r="AX199" s="59">
        <f t="shared" si="66"/>
        <v>0</v>
      </c>
      <c r="AY199" s="59">
        <f t="shared" si="67"/>
        <v>0</v>
      </c>
      <c r="AZ199" s="59">
        <f t="shared" si="68"/>
        <v>0</v>
      </c>
      <c r="BA199" s="59">
        <f t="shared" si="69"/>
        <v>0</v>
      </c>
      <c r="BB199" s="59">
        <f t="shared" si="70"/>
        <v>0</v>
      </c>
      <c r="BC199" s="59">
        <f t="shared" si="71"/>
        <v>0</v>
      </c>
      <c r="BD199" s="59">
        <f t="shared" si="72"/>
        <v>0</v>
      </c>
      <c r="BE199" s="59">
        <f t="shared" si="73"/>
        <v>0</v>
      </c>
      <c r="BF199" s="59">
        <f t="shared" si="74"/>
        <v>0</v>
      </c>
      <c r="BG199" s="59">
        <f t="shared" si="75"/>
        <v>0</v>
      </c>
      <c r="BH199" s="59">
        <f t="shared" si="76"/>
        <v>0</v>
      </c>
      <c r="BI199" s="59">
        <f t="shared" si="77"/>
        <v>0</v>
      </c>
      <c r="BJ199" s="59">
        <f t="shared" si="78"/>
        <v>0</v>
      </c>
      <c r="BK199" s="59">
        <f t="shared" si="79"/>
        <v>0</v>
      </c>
      <c r="BL199" s="53">
        <f t="shared" si="80"/>
        <v>0</v>
      </c>
    </row>
    <row r="200" spans="1:64" hidden="1">
      <c r="A200" s="53">
        <v>78</v>
      </c>
      <c r="B200" s="64" t="str">
        <f t="shared" si="63"/>
        <v/>
      </c>
      <c r="C200" s="64" t="str">
        <f t="shared" si="63"/>
        <v/>
      </c>
      <c r="D200" s="64" t="str">
        <f t="shared" si="63"/>
        <v/>
      </c>
      <c r="E200" s="64" t="str">
        <f t="shared" si="63"/>
        <v/>
      </c>
      <c r="F200" s="64" t="str">
        <f t="shared" si="63"/>
        <v/>
      </c>
      <c r="G200" s="64" t="str">
        <f t="shared" si="63"/>
        <v/>
      </c>
      <c r="H200" s="64" t="str">
        <f t="shared" si="63"/>
        <v/>
      </c>
      <c r="I200" s="64" t="str">
        <f t="shared" si="63"/>
        <v/>
      </c>
      <c r="J200" s="64" t="str">
        <f t="shared" si="63"/>
        <v/>
      </c>
      <c r="K200" s="64" t="str">
        <f t="shared" si="63"/>
        <v/>
      </c>
      <c r="L200" s="64" t="str">
        <f t="shared" si="63"/>
        <v/>
      </c>
      <c r="M200" s="64" t="str">
        <f t="shared" si="63"/>
        <v/>
      </c>
      <c r="N200" s="64" t="str">
        <f t="shared" si="63"/>
        <v/>
      </c>
      <c r="O200" s="64" t="str">
        <f t="shared" si="63"/>
        <v/>
      </c>
      <c r="P200" s="64" t="str">
        <f t="shared" si="63"/>
        <v/>
      </c>
      <c r="R200" s="53">
        <v>78</v>
      </c>
      <c r="S200" s="53" t="str">
        <f t="shared" si="64"/>
        <v/>
      </c>
      <c r="T200" s="53" t="str">
        <f t="shared" si="64"/>
        <v/>
      </c>
      <c r="U200" s="53" t="str">
        <f t="shared" si="64"/>
        <v/>
      </c>
      <c r="V200" s="53" t="str">
        <f t="shared" si="64"/>
        <v/>
      </c>
      <c r="W200" s="53" t="str">
        <f t="shared" si="64"/>
        <v/>
      </c>
      <c r="X200" s="53" t="str">
        <f t="shared" si="64"/>
        <v/>
      </c>
      <c r="Y200" s="53" t="str">
        <f t="shared" si="64"/>
        <v/>
      </c>
      <c r="Z200" s="53" t="str">
        <f t="shared" si="64"/>
        <v/>
      </c>
      <c r="AA200" s="53" t="str">
        <f t="shared" si="64"/>
        <v/>
      </c>
      <c r="AB200" s="53" t="str">
        <f t="shared" si="64"/>
        <v/>
      </c>
      <c r="AC200" s="53" t="str">
        <f t="shared" si="64"/>
        <v/>
      </c>
      <c r="AD200" s="53" t="str">
        <f t="shared" si="64"/>
        <v/>
      </c>
      <c r="AE200" s="53" t="str">
        <f t="shared" si="64"/>
        <v/>
      </c>
      <c r="AF200" s="53" t="str">
        <f t="shared" si="64"/>
        <v/>
      </c>
      <c r="AG200" s="53" t="str">
        <f t="shared" si="64"/>
        <v/>
      </c>
      <c r="AI200" s="92">
        <f t="shared" si="62"/>
        <v>0</v>
      </c>
      <c r="AJ200" s="62">
        <f t="shared" si="65"/>
        <v>0</v>
      </c>
      <c r="AK200" s="62">
        <f t="shared" si="65"/>
        <v>0</v>
      </c>
      <c r="AL200" s="62">
        <f t="shared" si="65"/>
        <v>0</v>
      </c>
      <c r="AM200" s="62">
        <f t="shared" si="65"/>
        <v>0</v>
      </c>
      <c r="AN200" s="62">
        <f t="shared" si="65"/>
        <v>0</v>
      </c>
      <c r="AO200" s="62">
        <f t="shared" si="65"/>
        <v>0</v>
      </c>
      <c r="AP200" s="62">
        <f t="shared" si="65"/>
        <v>0</v>
      </c>
      <c r="AQ200" s="62">
        <f t="shared" si="65"/>
        <v>0</v>
      </c>
      <c r="AR200" s="62">
        <f t="shared" si="65"/>
        <v>0</v>
      </c>
      <c r="AS200" s="62">
        <f t="shared" si="65"/>
        <v>0</v>
      </c>
      <c r="AT200" s="62">
        <f t="shared" si="65"/>
        <v>0</v>
      </c>
      <c r="AU200" s="62">
        <f t="shared" si="65"/>
        <v>0</v>
      </c>
      <c r="AV200" s="93">
        <f t="shared" si="65"/>
        <v>0</v>
      </c>
      <c r="AX200" s="59">
        <f t="shared" si="66"/>
        <v>0</v>
      </c>
      <c r="AY200" s="59">
        <f t="shared" si="67"/>
        <v>0</v>
      </c>
      <c r="AZ200" s="59">
        <f t="shared" si="68"/>
        <v>0</v>
      </c>
      <c r="BA200" s="59">
        <f t="shared" si="69"/>
        <v>0</v>
      </c>
      <c r="BB200" s="59">
        <f t="shared" si="70"/>
        <v>0</v>
      </c>
      <c r="BC200" s="59">
        <f t="shared" si="71"/>
        <v>0</v>
      </c>
      <c r="BD200" s="59">
        <f t="shared" si="72"/>
        <v>0</v>
      </c>
      <c r="BE200" s="59">
        <f t="shared" si="73"/>
        <v>0</v>
      </c>
      <c r="BF200" s="59">
        <f t="shared" si="74"/>
        <v>0</v>
      </c>
      <c r="BG200" s="59">
        <f t="shared" si="75"/>
        <v>0</v>
      </c>
      <c r="BH200" s="59">
        <f t="shared" si="76"/>
        <v>0</v>
      </c>
      <c r="BI200" s="59">
        <f t="shared" si="77"/>
        <v>0</v>
      </c>
      <c r="BJ200" s="59">
        <f t="shared" si="78"/>
        <v>0</v>
      </c>
      <c r="BK200" s="59">
        <f t="shared" si="79"/>
        <v>0</v>
      </c>
      <c r="BL200" s="53">
        <f t="shared" si="80"/>
        <v>0</v>
      </c>
    </row>
    <row r="201" spans="1:64" hidden="1">
      <c r="A201" s="53">
        <v>79</v>
      </c>
      <c r="B201" s="64" t="str">
        <f t="shared" si="63"/>
        <v/>
      </c>
      <c r="C201" s="64" t="str">
        <f t="shared" si="63"/>
        <v/>
      </c>
      <c r="D201" s="64" t="str">
        <f t="shared" si="63"/>
        <v/>
      </c>
      <c r="E201" s="64" t="str">
        <f t="shared" si="63"/>
        <v/>
      </c>
      <c r="F201" s="64" t="str">
        <f t="shared" si="63"/>
        <v/>
      </c>
      <c r="G201" s="64" t="str">
        <f t="shared" si="63"/>
        <v/>
      </c>
      <c r="H201" s="64" t="str">
        <f t="shared" si="63"/>
        <v/>
      </c>
      <c r="I201" s="64" t="str">
        <f t="shared" si="63"/>
        <v/>
      </c>
      <c r="J201" s="64" t="str">
        <f t="shared" si="63"/>
        <v/>
      </c>
      <c r="K201" s="64" t="str">
        <f t="shared" si="63"/>
        <v/>
      </c>
      <c r="L201" s="64" t="str">
        <f t="shared" si="63"/>
        <v/>
      </c>
      <c r="M201" s="64" t="str">
        <f t="shared" si="63"/>
        <v/>
      </c>
      <c r="N201" s="64" t="str">
        <f t="shared" si="63"/>
        <v/>
      </c>
      <c r="O201" s="64" t="str">
        <f t="shared" si="63"/>
        <v/>
      </c>
      <c r="P201" s="64" t="str">
        <f t="shared" si="63"/>
        <v/>
      </c>
      <c r="R201" s="53">
        <v>79</v>
      </c>
      <c r="S201" s="53" t="str">
        <f t="shared" si="64"/>
        <v/>
      </c>
      <c r="T201" s="53" t="str">
        <f t="shared" si="64"/>
        <v/>
      </c>
      <c r="U201" s="53" t="str">
        <f t="shared" si="64"/>
        <v/>
      </c>
      <c r="V201" s="53" t="str">
        <f t="shared" si="64"/>
        <v/>
      </c>
      <c r="W201" s="53" t="str">
        <f t="shared" si="64"/>
        <v/>
      </c>
      <c r="X201" s="53" t="str">
        <f t="shared" si="64"/>
        <v/>
      </c>
      <c r="Y201" s="53" t="str">
        <f t="shared" si="64"/>
        <v/>
      </c>
      <c r="Z201" s="53" t="str">
        <f t="shared" si="64"/>
        <v/>
      </c>
      <c r="AA201" s="53" t="str">
        <f t="shared" si="64"/>
        <v/>
      </c>
      <c r="AB201" s="53" t="str">
        <f t="shared" si="64"/>
        <v/>
      </c>
      <c r="AC201" s="53" t="str">
        <f t="shared" si="64"/>
        <v/>
      </c>
      <c r="AD201" s="53" t="str">
        <f t="shared" si="64"/>
        <v/>
      </c>
      <c r="AE201" s="53" t="str">
        <f t="shared" si="64"/>
        <v/>
      </c>
      <c r="AF201" s="53" t="str">
        <f t="shared" si="64"/>
        <v/>
      </c>
      <c r="AG201" s="53" t="str">
        <f t="shared" si="64"/>
        <v/>
      </c>
      <c r="AI201" s="92">
        <f>COUNTIF($S201:$AG201,AI$122)</f>
        <v>0</v>
      </c>
      <c r="AJ201" s="62">
        <f t="shared" si="65"/>
        <v>0</v>
      </c>
      <c r="AK201" s="62">
        <f t="shared" si="65"/>
        <v>0</v>
      </c>
      <c r="AL201" s="62">
        <f t="shared" si="65"/>
        <v>0</v>
      </c>
      <c r="AM201" s="62">
        <f t="shared" si="65"/>
        <v>0</v>
      </c>
      <c r="AN201" s="62">
        <f t="shared" si="65"/>
        <v>0</v>
      </c>
      <c r="AO201" s="62">
        <f t="shared" si="65"/>
        <v>0</v>
      </c>
      <c r="AP201" s="62">
        <f t="shared" si="65"/>
        <v>0</v>
      </c>
      <c r="AQ201" s="62">
        <f t="shared" si="65"/>
        <v>0</v>
      </c>
      <c r="AR201" s="62">
        <f t="shared" si="65"/>
        <v>0</v>
      </c>
      <c r="AS201" s="62">
        <f t="shared" si="65"/>
        <v>0</v>
      </c>
      <c r="AT201" s="62">
        <f t="shared" si="65"/>
        <v>0</v>
      </c>
      <c r="AU201" s="62">
        <f t="shared" si="65"/>
        <v>0</v>
      </c>
      <c r="AV201" s="93">
        <f t="shared" si="65"/>
        <v>0</v>
      </c>
      <c r="AX201" s="59">
        <f t="shared" si="66"/>
        <v>0</v>
      </c>
      <c r="AY201" s="59">
        <f t="shared" si="67"/>
        <v>0</v>
      </c>
      <c r="AZ201" s="59">
        <f t="shared" si="68"/>
        <v>0</v>
      </c>
      <c r="BA201" s="59">
        <f t="shared" si="69"/>
        <v>0</v>
      </c>
      <c r="BB201" s="59">
        <f t="shared" si="70"/>
        <v>0</v>
      </c>
      <c r="BC201" s="59">
        <f t="shared" si="71"/>
        <v>0</v>
      </c>
      <c r="BD201" s="59">
        <f t="shared" si="72"/>
        <v>0</v>
      </c>
      <c r="BE201" s="59">
        <f t="shared" si="73"/>
        <v>0</v>
      </c>
      <c r="BF201" s="59">
        <f t="shared" si="74"/>
        <v>0</v>
      </c>
      <c r="BG201" s="59">
        <f t="shared" si="75"/>
        <v>0</v>
      </c>
      <c r="BH201" s="59">
        <f t="shared" si="76"/>
        <v>0</v>
      </c>
      <c r="BI201" s="59">
        <f t="shared" si="77"/>
        <v>0</v>
      </c>
      <c r="BJ201" s="59">
        <f t="shared" si="78"/>
        <v>0</v>
      </c>
      <c r="BK201" s="59">
        <f t="shared" si="79"/>
        <v>0</v>
      </c>
      <c r="BL201" s="53">
        <f t="shared" si="80"/>
        <v>0</v>
      </c>
    </row>
    <row r="202" spans="1:64" hidden="1">
      <c r="A202" s="53">
        <v>80</v>
      </c>
      <c r="B202" s="64" t="str">
        <f t="shared" si="63"/>
        <v/>
      </c>
      <c r="C202" s="64" t="str">
        <f t="shared" si="63"/>
        <v/>
      </c>
      <c r="D202" s="64" t="str">
        <f t="shared" si="63"/>
        <v/>
      </c>
      <c r="E202" s="64" t="str">
        <f t="shared" si="63"/>
        <v/>
      </c>
      <c r="F202" s="64" t="str">
        <f t="shared" si="63"/>
        <v/>
      </c>
      <c r="G202" s="64" t="str">
        <f t="shared" si="63"/>
        <v/>
      </c>
      <c r="H202" s="64" t="str">
        <f t="shared" si="63"/>
        <v/>
      </c>
      <c r="I202" s="64" t="str">
        <f t="shared" si="63"/>
        <v/>
      </c>
      <c r="J202" s="64" t="str">
        <f t="shared" si="63"/>
        <v/>
      </c>
      <c r="K202" s="64" t="str">
        <f t="shared" si="63"/>
        <v/>
      </c>
      <c r="L202" s="64" t="str">
        <f t="shared" si="63"/>
        <v/>
      </c>
      <c r="M202" s="64" t="str">
        <f t="shared" si="63"/>
        <v/>
      </c>
      <c r="N202" s="64" t="str">
        <f t="shared" si="63"/>
        <v/>
      </c>
      <c r="O202" s="64" t="str">
        <f t="shared" si="63"/>
        <v/>
      </c>
      <c r="P202" s="64" t="str">
        <f t="shared" si="63"/>
        <v/>
      </c>
      <c r="R202" s="53">
        <v>80</v>
      </c>
      <c r="S202" s="53" t="str">
        <f t="shared" si="64"/>
        <v/>
      </c>
      <c r="T202" s="53" t="str">
        <f t="shared" si="64"/>
        <v/>
      </c>
      <c r="U202" s="53" t="str">
        <f t="shared" si="64"/>
        <v/>
      </c>
      <c r="V202" s="53" t="str">
        <f t="shared" si="64"/>
        <v/>
      </c>
      <c r="W202" s="53" t="str">
        <f t="shared" si="64"/>
        <v/>
      </c>
      <c r="X202" s="53" t="str">
        <f t="shared" si="64"/>
        <v/>
      </c>
      <c r="Y202" s="53" t="str">
        <f t="shared" si="64"/>
        <v/>
      </c>
      <c r="Z202" s="53" t="str">
        <f t="shared" si="64"/>
        <v/>
      </c>
      <c r="AA202" s="53" t="str">
        <f t="shared" si="64"/>
        <v/>
      </c>
      <c r="AB202" s="53" t="str">
        <f t="shared" si="64"/>
        <v/>
      </c>
      <c r="AC202" s="53" t="str">
        <f t="shared" si="64"/>
        <v/>
      </c>
      <c r="AD202" s="53" t="str">
        <f t="shared" si="64"/>
        <v/>
      </c>
      <c r="AE202" s="53" t="str">
        <f t="shared" si="64"/>
        <v/>
      </c>
      <c r="AF202" s="53" t="str">
        <f t="shared" si="64"/>
        <v/>
      </c>
      <c r="AG202" s="53" t="str">
        <f t="shared" si="64"/>
        <v/>
      </c>
      <c r="AI202" s="92">
        <f t="shared" ref="AI202:AV222" si="81">COUNTIF($S202:$AG202,AI$122)</f>
        <v>0</v>
      </c>
      <c r="AJ202" s="62">
        <f t="shared" si="65"/>
        <v>0</v>
      </c>
      <c r="AK202" s="62">
        <f t="shared" si="65"/>
        <v>0</v>
      </c>
      <c r="AL202" s="62">
        <f t="shared" si="65"/>
        <v>0</v>
      </c>
      <c r="AM202" s="62">
        <f t="shared" si="65"/>
        <v>0</v>
      </c>
      <c r="AN202" s="62">
        <f t="shared" si="65"/>
        <v>0</v>
      </c>
      <c r="AO202" s="62">
        <f t="shared" si="65"/>
        <v>0</v>
      </c>
      <c r="AP202" s="62">
        <f t="shared" si="65"/>
        <v>0</v>
      </c>
      <c r="AQ202" s="62">
        <f t="shared" si="65"/>
        <v>0</v>
      </c>
      <c r="AR202" s="62">
        <f t="shared" si="65"/>
        <v>0</v>
      </c>
      <c r="AS202" s="62">
        <f t="shared" si="65"/>
        <v>0</v>
      </c>
      <c r="AT202" s="62">
        <f t="shared" si="65"/>
        <v>0</v>
      </c>
      <c r="AU202" s="62">
        <f t="shared" si="65"/>
        <v>0</v>
      </c>
      <c r="AV202" s="93">
        <f t="shared" si="65"/>
        <v>0</v>
      </c>
      <c r="AX202" s="59">
        <f t="shared" si="66"/>
        <v>0</v>
      </c>
      <c r="AY202" s="59">
        <f t="shared" si="67"/>
        <v>0</v>
      </c>
      <c r="AZ202" s="59">
        <f t="shared" si="68"/>
        <v>0</v>
      </c>
      <c r="BA202" s="59">
        <f t="shared" si="69"/>
        <v>0</v>
      </c>
      <c r="BB202" s="59">
        <f t="shared" si="70"/>
        <v>0</v>
      </c>
      <c r="BC202" s="59">
        <f t="shared" si="71"/>
        <v>0</v>
      </c>
      <c r="BD202" s="59">
        <f t="shared" si="72"/>
        <v>0</v>
      </c>
      <c r="BE202" s="59">
        <f t="shared" si="73"/>
        <v>0</v>
      </c>
      <c r="BF202" s="59">
        <f t="shared" si="74"/>
        <v>0</v>
      </c>
      <c r="BG202" s="59">
        <f t="shared" si="75"/>
        <v>0</v>
      </c>
      <c r="BH202" s="59">
        <f t="shared" si="76"/>
        <v>0</v>
      </c>
      <c r="BI202" s="59">
        <f t="shared" si="77"/>
        <v>0</v>
      </c>
      <c r="BJ202" s="59">
        <f t="shared" si="78"/>
        <v>0</v>
      </c>
      <c r="BK202" s="59">
        <f t="shared" si="79"/>
        <v>0</v>
      </c>
      <c r="BL202" s="53">
        <f t="shared" si="80"/>
        <v>0</v>
      </c>
    </row>
    <row r="203" spans="1:64" hidden="1">
      <c r="A203" s="53">
        <v>81</v>
      </c>
      <c r="B203" s="64" t="str">
        <f t="shared" ref="B203:P218" si="82">IF(B87="","",RANK(B87,$B87:$P87,1))</f>
        <v/>
      </c>
      <c r="C203" s="64" t="str">
        <f t="shared" si="82"/>
        <v/>
      </c>
      <c r="D203" s="64" t="str">
        <f t="shared" si="82"/>
        <v/>
      </c>
      <c r="E203" s="64" t="str">
        <f t="shared" si="82"/>
        <v/>
      </c>
      <c r="F203" s="64" t="str">
        <f t="shared" si="82"/>
        <v/>
      </c>
      <c r="G203" s="64" t="str">
        <f t="shared" si="82"/>
        <v/>
      </c>
      <c r="H203" s="64" t="str">
        <f t="shared" si="82"/>
        <v/>
      </c>
      <c r="I203" s="64" t="str">
        <f t="shared" si="82"/>
        <v/>
      </c>
      <c r="J203" s="64" t="str">
        <f t="shared" si="82"/>
        <v/>
      </c>
      <c r="K203" s="64" t="str">
        <f t="shared" si="82"/>
        <v/>
      </c>
      <c r="L203" s="64" t="str">
        <f t="shared" si="82"/>
        <v/>
      </c>
      <c r="M203" s="64" t="str">
        <f t="shared" si="82"/>
        <v/>
      </c>
      <c r="N203" s="64" t="str">
        <f t="shared" si="82"/>
        <v/>
      </c>
      <c r="O203" s="64" t="str">
        <f t="shared" si="82"/>
        <v/>
      </c>
      <c r="P203" s="64" t="str">
        <f t="shared" si="82"/>
        <v/>
      </c>
      <c r="R203" s="53">
        <v>81</v>
      </c>
      <c r="S203" s="53" t="str">
        <f t="shared" si="64"/>
        <v/>
      </c>
      <c r="T203" s="53" t="str">
        <f t="shared" si="64"/>
        <v/>
      </c>
      <c r="U203" s="53" t="str">
        <f t="shared" si="64"/>
        <v/>
      </c>
      <c r="V203" s="53" t="str">
        <f t="shared" si="64"/>
        <v/>
      </c>
      <c r="W203" s="53" t="str">
        <f t="shared" si="64"/>
        <v/>
      </c>
      <c r="X203" s="53" t="str">
        <f t="shared" si="64"/>
        <v/>
      </c>
      <c r="Y203" s="53" t="str">
        <f t="shared" si="64"/>
        <v/>
      </c>
      <c r="Z203" s="53" t="str">
        <f t="shared" si="64"/>
        <v/>
      </c>
      <c r="AA203" s="53" t="str">
        <f t="shared" si="64"/>
        <v/>
      </c>
      <c r="AB203" s="53" t="str">
        <f t="shared" si="64"/>
        <v/>
      </c>
      <c r="AC203" s="53" t="str">
        <f t="shared" si="64"/>
        <v/>
      </c>
      <c r="AD203" s="53" t="str">
        <f t="shared" si="64"/>
        <v/>
      </c>
      <c r="AE203" s="53" t="str">
        <f t="shared" si="64"/>
        <v/>
      </c>
      <c r="AF203" s="53" t="str">
        <f t="shared" si="64"/>
        <v/>
      </c>
      <c r="AG203" s="53" t="str">
        <f t="shared" si="64"/>
        <v/>
      </c>
      <c r="AI203" s="92">
        <f t="shared" si="81"/>
        <v>0</v>
      </c>
      <c r="AJ203" s="62">
        <f t="shared" si="65"/>
        <v>0</v>
      </c>
      <c r="AK203" s="62">
        <f t="shared" si="65"/>
        <v>0</v>
      </c>
      <c r="AL203" s="62">
        <f t="shared" si="65"/>
        <v>0</v>
      </c>
      <c r="AM203" s="62">
        <f t="shared" si="65"/>
        <v>0</v>
      </c>
      <c r="AN203" s="62">
        <f t="shared" si="65"/>
        <v>0</v>
      </c>
      <c r="AO203" s="62">
        <f t="shared" si="65"/>
        <v>0</v>
      </c>
      <c r="AP203" s="62">
        <f t="shared" si="65"/>
        <v>0</v>
      </c>
      <c r="AQ203" s="62">
        <f t="shared" si="65"/>
        <v>0</v>
      </c>
      <c r="AR203" s="62">
        <f t="shared" si="65"/>
        <v>0</v>
      </c>
      <c r="AS203" s="62">
        <f t="shared" si="65"/>
        <v>0</v>
      </c>
      <c r="AT203" s="62">
        <f t="shared" si="65"/>
        <v>0</v>
      </c>
      <c r="AU203" s="62">
        <f t="shared" si="65"/>
        <v>0</v>
      </c>
      <c r="AV203" s="93">
        <f t="shared" si="65"/>
        <v>0</v>
      </c>
      <c r="AX203" s="59">
        <f t="shared" si="66"/>
        <v>0</v>
      </c>
      <c r="AY203" s="59">
        <f t="shared" si="67"/>
        <v>0</v>
      </c>
      <c r="AZ203" s="59">
        <f t="shared" si="68"/>
        <v>0</v>
      </c>
      <c r="BA203" s="59">
        <f t="shared" si="69"/>
        <v>0</v>
      </c>
      <c r="BB203" s="59">
        <f t="shared" si="70"/>
        <v>0</v>
      </c>
      <c r="BC203" s="59">
        <f t="shared" si="71"/>
        <v>0</v>
      </c>
      <c r="BD203" s="59">
        <f t="shared" si="72"/>
        <v>0</v>
      </c>
      <c r="BE203" s="59">
        <f t="shared" si="73"/>
        <v>0</v>
      </c>
      <c r="BF203" s="59">
        <f t="shared" si="74"/>
        <v>0</v>
      </c>
      <c r="BG203" s="59">
        <f t="shared" si="75"/>
        <v>0</v>
      </c>
      <c r="BH203" s="59">
        <f t="shared" si="76"/>
        <v>0</v>
      </c>
      <c r="BI203" s="59">
        <f t="shared" si="77"/>
        <v>0</v>
      </c>
      <c r="BJ203" s="59">
        <f t="shared" si="78"/>
        <v>0</v>
      </c>
      <c r="BK203" s="59">
        <f t="shared" si="79"/>
        <v>0</v>
      </c>
      <c r="BL203" s="53">
        <f t="shared" si="80"/>
        <v>0</v>
      </c>
    </row>
    <row r="204" spans="1:64" hidden="1">
      <c r="A204" s="53">
        <v>82</v>
      </c>
      <c r="B204" s="64" t="str">
        <f t="shared" si="82"/>
        <v/>
      </c>
      <c r="C204" s="64" t="str">
        <f t="shared" si="82"/>
        <v/>
      </c>
      <c r="D204" s="64" t="str">
        <f t="shared" si="82"/>
        <v/>
      </c>
      <c r="E204" s="64" t="str">
        <f t="shared" si="82"/>
        <v/>
      </c>
      <c r="F204" s="64" t="str">
        <f t="shared" si="82"/>
        <v/>
      </c>
      <c r="G204" s="64" t="str">
        <f t="shared" si="82"/>
        <v/>
      </c>
      <c r="H204" s="64" t="str">
        <f t="shared" si="82"/>
        <v/>
      </c>
      <c r="I204" s="64" t="str">
        <f t="shared" si="82"/>
        <v/>
      </c>
      <c r="J204" s="64" t="str">
        <f t="shared" si="82"/>
        <v/>
      </c>
      <c r="K204" s="64" t="str">
        <f t="shared" si="82"/>
        <v/>
      </c>
      <c r="L204" s="64" t="str">
        <f t="shared" si="82"/>
        <v/>
      </c>
      <c r="M204" s="64" t="str">
        <f t="shared" si="82"/>
        <v/>
      </c>
      <c r="N204" s="64" t="str">
        <f t="shared" si="82"/>
        <v/>
      </c>
      <c r="O204" s="64" t="str">
        <f t="shared" si="82"/>
        <v/>
      </c>
      <c r="P204" s="64" t="str">
        <f t="shared" si="82"/>
        <v/>
      </c>
      <c r="R204" s="53">
        <v>82</v>
      </c>
      <c r="S204" s="53" t="str">
        <f t="shared" ref="S204:AG219" si="83">IF(B88="","",COUNTIF($B204:$P204,B204))</f>
        <v/>
      </c>
      <c r="T204" s="53" t="str">
        <f t="shared" si="83"/>
        <v/>
      </c>
      <c r="U204" s="53" t="str">
        <f t="shared" si="83"/>
        <v/>
      </c>
      <c r="V204" s="53" t="str">
        <f t="shared" si="83"/>
        <v/>
      </c>
      <c r="W204" s="53" t="str">
        <f t="shared" si="83"/>
        <v/>
      </c>
      <c r="X204" s="53" t="str">
        <f t="shared" si="83"/>
        <v/>
      </c>
      <c r="Y204" s="53" t="str">
        <f t="shared" si="83"/>
        <v/>
      </c>
      <c r="Z204" s="53" t="str">
        <f t="shared" si="83"/>
        <v/>
      </c>
      <c r="AA204" s="53" t="str">
        <f t="shared" si="83"/>
        <v/>
      </c>
      <c r="AB204" s="53" t="str">
        <f t="shared" si="83"/>
        <v/>
      </c>
      <c r="AC204" s="53" t="str">
        <f t="shared" si="83"/>
        <v/>
      </c>
      <c r="AD204" s="53" t="str">
        <f t="shared" si="83"/>
        <v/>
      </c>
      <c r="AE204" s="53" t="str">
        <f t="shared" si="83"/>
        <v/>
      </c>
      <c r="AF204" s="53" t="str">
        <f t="shared" si="83"/>
        <v/>
      </c>
      <c r="AG204" s="53" t="str">
        <f t="shared" si="83"/>
        <v/>
      </c>
      <c r="AI204" s="92">
        <f t="shared" si="81"/>
        <v>0</v>
      </c>
      <c r="AJ204" s="62">
        <f t="shared" si="65"/>
        <v>0</v>
      </c>
      <c r="AK204" s="62">
        <f t="shared" si="65"/>
        <v>0</v>
      </c>
      <c r="AL204" s="62">
        <f t="shared" si="65"/>
        <v>0</v>
      </c>
      <c r="AM204" s="62">
        <f t="shared" si="65"/>
        <v>0</v>
      </c>
      <c r="AN204" s="62">
        <f t="shared" si="65"/>
        <v>0</v>
      </c>
      <c r="AO204" s="62">
        <f t="shared" si="65"/>
        <v>0</v>
      </c>
      <c r="AP204" s="62">
        <f t="shared" si="65"/>
        <v>0</v>
      </c>
      <c r="AQ204" s="62">
        <f t="shared" si="65"/>
        <v>0</v>
      </c>
      <c r="AR204" s="62">
        <f t="shared" si="65"/>
        <v>0</v>
      </c>
      <c r="AS204" s="62">
        <f t="shared" si="65"/>
        <v>0</v>
      </c>
      <c r="AT204" s="62">
        <f t="shared" si="65"/>
        <v>0</v>
      </c>
      <c r="AU204" s="62">
        <f t="shared" si="65"/>
        <v>0</v>
      </c>
      <c r="AV204" s="93">
        <f t="shared" si="65"/>
        <v>0</v>
      </c>
      <c r="AX204" s="59">
        <f t="shared" si="66"/>
        <v>0</v>
      </c>
      <c r="AY204" s="59">
        <f t="shared" si="67"/>
        <v>0</v>
      </c>
      <c r="AZ204" s="59">
        <f t="shared" si="68"/>
        <v>0</v>
      </c>
      <c r="BA204" s="59">
        <f t="shared" si="69"/>
        <v>0</v>
      </c>
      <c r="BB204" s="59">
        <f t="shared" si="70"/>
        <v>0</v>
      </c>
      <c r="BC204" s="59">
        <f t="shared" si="71"/>
        <v>0</v>
      </c>
      <c r="BD204" s="59">
        <f t="shared" si="72"/>
        <v>0</v>
      </c>
      <c r="BE204" s="59">
        <f t="shared" si="73"/>
        <v>0</v>
      </c>
      <c r="BF204" s="59">
        <f t="shared" si="74"/>
        <v>0</v>
      </c>
      <c r="BG204" s="59">
        <f t="shared" si="75"/>
        <v>0</v>
      </c>
      <c r="BH204" s="59">
        <f t="shared" si="76"/>
        <v>0</v>
      </c>
      <c r="BI204" s="59">
        <f t="shared" si="77"/>
        <v>0</v>
      </c>
      <c r="BJ204" s="59">
        <f t="shared" si="78"/>
        <v>0</v>
      </c>
      <c r="BK204" s="59">
        <f t="shared" si="79"/>
        <v>0</v>
      </c>
      <c r="BL204" s="53">
        <f t="shared" si="80"/>
        <v>0</v>
      </c>
    </row>
    <row r="205" spans="1:64" hidden="1">
      <c r="A205" s="53">
        <v>83</v>
      </c>
      <c r="B205" s="64" t="str">
        <f t="shared" si="82"/>
        <v/>
      </c>
      <c r="C205" s="64" t="str">
        <f t="shared" si="82"/>
        <v/>
      </c>
      <c r="D205" s="64" t="str">
        <f t="shared" si="82"/>
        <v/>
      </c>
      <c r="E205" s="64" t="str">
        <f t="shared" si="82"/>
        <v/>
      </c>
      <c r="F205" s="64" t="str">
        <f t="shared" si="82"/>
        <v/>
      </c>
      <c r="G205" s="64" t="str">
        <f t="shared" si="82"/>
        <v/>
      </c>
      <c r="H205" s="64" t="str">
        <f t="shared" si="82"/>
        <v/>
      </c>
      <c r="I205" s="64" t="str">
        <f t="shared" si="82"/>
        <v/>
      </c>
      <c r="J205" s="64" t="str">
        <f t="shared" si="82"/>
        <v/>
      </c>
      <c r="K205" s="64" t="str">
        <f t="shared" si="82"/>
        <v/>
      </c>
      <c r="L205" s="64" t="str">
        <f t="shared" si="82"/>
        <v/>
      </c>
      <c r="M205" s="64" t="str">
        <f t="shared" si="82"/>
        <v/>
      </c>
      <c r="N205" s="64" t="str">
        <f t="shared" si="82"/>
        <v/>
      </c>
      <c r="O205" s="64" t="str">
        <f t="shared" si="82"/>
        <v/>
      </c>
      <c r="P205" s="64" t="str">
        <f t="shared" si="82"/>
        <v/>
      </c>
      <c r="R205" s="53">
        <v>83</v>
      </c>
      <c r="S205" s="53" t="str">
        <f t="shared" si="83"/>
        <v/>
      </c>
      <c r="T205" s="53" t="str">
        <f t="shared" si="83"/>
        <v/>
      </c>
      <c r="U205" s="53" t="str">
        <f t="shared" si="83"/>
        <v/>
      </c>
      <c r="V205" s="53" t="str">
        <f t="shared" si="83"/>
        <v/>
      </c>
      <c r="W205" s="53" t="str">
        <f t="shared" si="83"/>
        <v/>
      </c>
      <c r="X205" s="53" t="str">
        <f t="shared" si="83"/>
        <v/>
      </c>
      <c r="Y205" s="53" t="str">
        <f t="shared" si="83"/>
        <v/>
      </c>
      <c r="Z205" s="53" t="str">
        <f t="shared" si="83"/>
        <v/>
      </c>
      <c r="AA205" s="53" t="str">
        <f t="shared" si="83"/>
        <v/>
      </c>
      <c r="AB205" s="53" t="str">
        <f t="shared" si="83"/>
        <v/>
      </c>
      <c r="AC205" s="53" t="str">
        <f t="shared" si="83"/>
        <v/>
      </c>
      <c r="AD205" s="53" t="str">
        <f t="shared" si="83"/>
        <v/>
      </c>
      <c r="AE205" s="53" t="str">
        <f t="shared" si="83"/>
        <v/>
      </c>
      <c r="AF205" s="53" t="str">
        <f t="shared" si="83"/>
        <v/>
      </c>
      <c r="AG205" s="53" t="str">
        <f t="shared" si="83"/>
        <v/>
      </c>
      <c r="AI205" s="92">
        <f t="shared" si="81"/>
        <v>0</v>
      </c>
      <c r="AJ205" s="62">
        <f t="shared" si="65"/>
        <v>0</v>
      </c>
      <c r="AK205" s="62">
        <f t="shared" si="65"/>
        <v>0</v>
      </c>
      <c r="AL205" s="62">
        <f t="shared" si="65"/>
        <v>0</v>
      </c>
      <c r="AM205" s="62">
        <f t="shared" si="65"/>
        <v>0</v>
      </c>
      <c r="AN205" s="62">
        <f t="shared" si="65"/>
        <v>0</v>
      </c>
      <c r="AO205" s="62">
        <f t="shared" si="65"/>
        <v>0</v>
      </c>
      <c r="AP205" s="62">
        <f t="shared" si="65"/>
        <v>0</v>
      </c>
      <c r="AQ205" s="62">
        <f t="shared" si="65"/>
        <v>0</v>
      </c>
      <c r="AR205" s="62">
        <f t="shared" si="65"/>
        <v>0</v>
      </c>
      <c r="AS205" s="62">
        <f t="shared" si="65"/>
        <v>0</v>
      </c>
      <c r="AT205" s="62">
        <f t="shared" si="65"/>
        <v>0</v>
      </c>
      <c r="AU205" s="62">
        <f t="shared" si="65"/>
        <v>0</v>
      </c>
      <c r="AV205" s="93">
        <f t="shared" si="65"/>
        <v>0</v>
      </c>
      <c r="AX205" s="59">
        <f t="shared" si="66"/>
        <v>0</v>
      </c>
      <c r="AY205" s="59">
        <f t="shared" si="67"/>
        <v>0</v>
      </c>
      <c r="AZ205" s="59">
        <f t="shared" si="68"/>
        <v>0</v>
      </c>
      <c r="BA205" s="59">
        <f t="shared" si="69"/>
        <v>0</v>
      </c>
      <c r="BB205" s="59">
        <f t="shared" si="70"/>
        <v>0</v>
      </c>
      <c r="BC205" s="59">
        <f t="shared" si="71"/>
        <v>0</v>
      </c>
      <c r="BD205" s="59">
        <f t="shared" si="72"/>
        <v>0</v>
      </c>
      <c r="BE205" s="59">
        <f t="shared" si="73"/>
        <v>0</v>
      </c>
      <c r="BF205" s="59">
        <f t="shared" si="74"/>
        <v>0</v>
      </c>
      <c r="BG205" s="59">
        <f t="shared" si="75"/>
        <v>0</v>
      </c>
      <c r="BH205" s="59">
        <f t="shared" si="76"/>
        <v>0</v>
      </c>
      <c r="BI205" s="59">
        <f t="shared" si="77"/>
        <v>0</v>
      </c>
      <c r="BJ205" s="59">
        <f t="shared" si="78"/>
        <v>0</v>
      </c>
      <c r="BK205" s="59">
        <f t="shared" si="79"/>
        <v>0</v>
      </c>
      <c r="BL205" s="53">
        <f t="shared" si="80"/>
        <v>0</v>
      </c>
    </row>
    <row r="206" spans="1:64" hidden="1">
      <c r="A206" s="53">
        <v>84</v>
      </c>
      <c r="B206" s="64" t="str">
        <f t="shared" si="82"/>
        <v/>
      </c>
      <c r="C206" s="64" t="str">
        <f t="shared" si="82"/>
        <v/>
      </c>
      <c r="D206" s="64" t="str">
        <f t="shared" si="82"/>
        <v/>
      </c>
      <c r="E206" s="64" t="str">
        <f t="shared" si="82"/>
        <v/>
      </c>
      <c r="F206" s="64" t="str">
        <f t="shared" si="82"/>
        <v/>
      </c>
      <c r="G206" s="64" t="str">
        <f t="shared" si="82"/>
        <v/>
      </c>
      <c r="H206" s="64" t="str">
        <f t="shared" si="82"/>
        <v/>
      </c>
      <c r="I206" s="64" t="str">
        <f t="shared" si="82"/>
        <v/>
      </c>
      <c r="J206" s="64" t="str">
        <f t="shared" si="82"/>
        <v/>
      </c>
      <c r="K206" s="64" t="str">
        <f t="shared" si="82"/>
        <v/>
      </c>
      <c r="L206" s="64" t="str">
        <f t="shared" si="82"/>
        <v/>
      </c>
      <c r="M206" s="64" t="str">
        <f t="shared" si="82"/>
        <v/>
      </c>
      <c r="N206" s="64" t="str">
        <f t="shared" si="82"/>
        <v/>
      </c>
      <c r="O206" s="64" t="str">
        <f t="shared" si="82"/>
        <v/>
      </c>
      <c r="P206" s="64" t="str">
        <f t="shared" si="82"/>
        <v/>
      </c>
      <c r="R206" s="53">
        <v>84</v>
      </c>
      <c r="S206" s="53" t="str">
        <f t="shared" si="83"/>
        <v/>
      </c>
      <c r="T206" s="53" t="str">
        <f t="shared" si="83"/>
        <v/>
      </c>
      <c r="U206" s="53" t="str">
        <f t="shared" si="83"/>
        <v/>
      </c>
      <c r="V206" s="53" t="str">
        <f t="shared" si="83"/>
        <v/>
      </c>
      <c r="W206" s="53" t="str">
        <f t="shared" si="83"/>
        <v/>
      </c>
      <c r="X206" s="53" t="str">
        <f t="shared" si="83"/>
        <v/>
      </c>
      <c r="Y206" s="53" t="str">
        <f t="shared" si="83"/>
        <v/>
      </c>
      <c r="Z206" s="53" t="str">
        <f t="shared" si="83"/>
        <v/>
      </c>
      <c r="AA206" s="53" t="str">
        <f t="shared" si="83"/>
        <v/>
      </c>
      <c r="AB206" s="53" t="str">
        <f t="shared" si="83"/>
        <v/>
      </c>
      <c r="AC206" s="53" t="str">
        <f t="shared" si="83"/>
        <v/>
      </c>
      <c r="AD206" s="53" t="str">
        <f t="shared" si="83"/>
        <v/>
      </c>
      <c r="AE206" s="53" t="str">
        <f t="shared" si="83"/>
        <v/>
      </c>
      <c r="AF206" s="53" t="str">
        <f t="shared" si="83"/>
        <v/>
      </c>
      <c r="AG206" s="53" t="str">
        <f t="shared" si="83"/>
        <v/>
      </c>
      <c r="AI206" s="92">
        <f t="shared" si="81"/>
        <v>0</v>
      </c>
      <c r="AJ206" s="62">
        <f t="shared" si="65"/>
        <v>0</v>
      </c>
      <c r="AK206" s="62">
        <f t="shared" si="65"/>
        <v>0</v>
      </c>
      <c r="AL206" s="62">
        <f t="shared" si="65"/>
        <v>0</v>
      </c>
      <c r="AM206" s="62">
        <f t="shared" si="65"/>
        <v>0</v>
      </c>
      <c r="AN206" s="62">
        <f t="shared" si="65"/>
        <v>0</v>
      </c>
      <c r="AO206" s="62">
        <f t="shared" si="65"/>
        <v>0</v>
      </c>
      <c r="AP206" s="62">
        <f t="shared" si="65"/>
        <v>0</v>
      </c>
      <c r="AQ206" s="62">
        <f t="shared" si="65"/>
        <v>0</v>
      </c>
      <c r="AR206" s="62">
        <f t="shared" si="65"/>
        <v>0</v>
      </c>
      <c r="AS206" s="62">
        <f t="shared" si="65"/>
        <v>0</v>
      </c>
      <c r="AT206" s="62">
        <f t="shared" si="65"/>
        <v>0</v>
      </c>
      <c r="AU206" s="62">
        <f t="shared" si="65"/>
        <v>0</v>
      </c>
      <c r="AV206" s="93">
        <f t="shared" si="65"/>
        <v>0</v>
      </c>
      <c r="AX206" s="59">
        <f t="shared" si="66"/>
        <v>0</v>
      </c>
      <c r="AY206" s="59">
        <f t="shared" si="67"/>
        <v>0</v>
      </c>
      <c r="AZ206" s="59">
        <f t="shared" si="68"/>
        <v>0</v>
      </c>
      <c r="BA206" s="59">
        <f t="shared" si="69"/>
        <v>0</v>
      </c>
      <c r="BB206" s="59">
        <f t="shared" si="70"/>
        <v>0</v>
      </c>
      <c r="BC206" s="59">
        <f t="shared" si="71"/>
        <v>0</v>
      </c>
      <c r="BD206" s="59">
        <f t="shared" si="72"/>
        <v>0</v>
      </c>
      <c r="BE206" s="59">
        <f t="shared" si="73"/>
        <v>0</v>
      </c>
      <c r="BF206" s="59">
        <f t="shared" si="74"/>
        <v>0</v>
      </c>
      <c r="BG206" s="59">
        <f t="shared" si="75"/>
        <v>0</v>
      </c>
      <c r="BH206" s="59">
        <f t="shared" si="76"/>
        <v>0</v>
      </c>
      <c r="BI206" s="59">
        <f t="shared" si="77"/>
        <v>0</v>
      </c>
      <c r="BJ206" s="59">
        <f t="shared" si="78"/>
        <v>0</v>
      </c>
      <c r="BK206" s="59">
        <f t="shared" si="79"/>
        <v>0</v>
      </c>
      <c r="BL206" s="53">
        <f t="shared" si="80"/>
        <v>0</v>
      </c>
    </row>
    <row r="207" spans="1:64" hidden="1">
      <c r="A207" s="53">
        <v>85</v>
      </c>
      <c r="B207" s="64" t="str">
        <f t="shared" si="82"/>
        <v/>
      </c>
      <c r="C207" s="64" t="str">
        <f t="shared" si="82"/>
        <v/>
      </c>
      <c r="D207" s="64" t="str">
        <f t="shared" si="82"/>
        <v/>
      </c>
      <c r="E207" s="64" t="str">
        <f t="shared" si="82"/>
        <v/>
      </c>
      <c r="F207" s="64" t="str">
        <f t="shared" si="82"/>
        <v/>
      </c>
      <c r="G207" s="64" t="str">
        <f t="shared" si="82"/>
        <v/>
      </c>
      <c r="H207" s="64" t="str">
        <f t="shared" si="82"/>
        <v/>
      </c>
      <c r="I207" s="64" t="str">
        <f t="shared" si="82"/>
        <v/>
      </c>
      <c r="J207" s="64" t="str">
        <f t="shared" si="82"/>
        <v/>
      </c>
      <c r="K207" s="64" t="str">
        <f t="shared" si="82"/>
        <v/>
      </c>
      <c r="L207" s="64" t="str">
        <f t="shared" si="82"/>
        <v/>
      </c>
      <c r="M207" s="64" t="str">
        <f t="shared" si="82"/>
        <v/>
      </c>
      <c r="N207" s="64" t="str">
        <f t="shared" si="82"/>
        <v/>
      </c>
      <c r="O207" s="64" t="str">
        <f t="shared" si="82"/>
        <v/>
      </c>
      <c r="P207" s="64" t="str">
        <f t="shared" si="82"/>
        <v/>
      </c>
      <c r="R207" s="53">
        <v>85</v>
      </c>
      <c r="S207" s="53" t="str">
        <f t="shared" si="83"/>
        <v/>
      </c>
      <c r="T207" s="53" t="str">
        <f t="shared" si="83"/>
        <v/>
      </c>
      <c r="U207" s="53" t="str">
        <f t="shared" si="83"/>
        <v/>
      </c>
      <c r="V207" s="53" t="str">
        <f t="shared" si="83"/>
        <v/>
      </c>
      <c r="W207" s="53" t="str">
        <f t="shared" si="83"/>
        <v/>
      </c>
      <c r="X207" s="53" t="str">
        <f t="shared" si="83"/>
        <v/>
      </c>
      <c r="Y207" s="53" t="str">
        <f t="shared" si="83"/>
        <v/>
      </c>
      <c r="Z207" s="53" t="str">
        <f t="shared" si="83"/>
        <v/>
      </c>
      <c r="AA207" s="53" t="str">
        <f t="shared" si="83"/>
        <v/>
      </c>
      <c r="AB207" s="53" t="str">
        <f t="shared" si="83"/>
        <v/>
      </c>
      <c r="AC207" s="53" t="str">
        <f t="shared" si="83"/>
        <v/>
      </c>
      <c r="AD207" s="53" t="str">
        <f t="shared" si="83"/>
        <v/>
      </c>
      <c r="AE207" s="53" t="str">
        <f t="shared" si="83"/>
        <v/>
      </c>
      <c r="AF207" s="53" t="str">
        <f t="shared" si="83"/>
        <v/>
      </c>
      <c r="AG207" s="53" t="str">
        <f t="shared" si="83"/>
        <v/>
      </c>
      <c r="AI207" s="92">
        <f t="shared" si="81"/>
        <v>0</v>
      </c>
      <c r="AJ207" s="62">
        <f t="shared" si="65"/>
        <v>0</v>
      </c>
      <c r="AK207" s="62">
        <f t="shared" si="65"/>
        <v>0</v>
      </c>
      <c r="AL207" s="62">
        <f t="shared" si="65"/>
        <v>0</v>
      </c>
      <c r="AM207" s="62">
        <f t="shared" si="65"/>
        <v>0</v>
      </c>
      <c r="AN207" s="62">
        <f t="shared" si="65"/>
        <v>0</v>
      </c>
      <c r="AO207" s="62">
        <f t="shared" si="65"/>
        <v>0</v>
      </c>
      <c r="AP207" s="62">
        <f t="shared" si="65"/>
        <v>0</v>
      </c>
      <c r="AQ207" s="62">
        <f t="shared" si="65"/>
        <v>0</v>
      </c>
      <c r="AR207" s="62">
        <f t="shared" si="65"/>
        <v>0</v>
      </c>
      <c r="AS207" s="62">
        <f t="shared" si="65"/>
        <v>0</v>
      </c>
      <c r="AT207" s="62">
        <f t="shared" si="65"/>
        <v>0</v>
      </c>
      <c r="AU207" s="62">
        <f t="shared" si="65"/>
        <v>0</v>
      </c>
      <c r="AV207" s="93">
        <f t="shared" si="65"/>
        <v>0</v>
      </c>
      <c r="AX207" s="59">
        <f t="shared" si="66"/>
        <v>0</v>
      </c>
      <c r="AY207" s="59">
        <f t="shared" si="67"/>
        <v>0</v>
      </c>
      <c r="AZ207" s="59">
        <f t="shared" si="68"/>
        <v>0</v>
      </c>
      <c r="BA207" s="59">
        <f t="shared" si="69"/>
        <v>0</v>
      </c>
      <c r="BB207" s="59">
        <f t="shared" si="70"/>
        <v>0</v>
      </c>
      <c r="BC207" s="59">
        <f t="shared" si="71"/>
        <v>0</v>
      </c>
      <c r="BD207" s="59">
        <f t="shared" si="72"/>
        <v>0</v>
      </c>
      <c r="BE207" s="59">
        <f t="shared" si="73"/>
        <v>0</v>
      </c>
      <c r="BF207" s="59">
        <f t="shared" si="74"/>
        <v>0</v>
      </c>
      <c r="BG207" s="59">
        <f t="shared" si="75"/>
        <v>0</v>
      </c>
      <c r="BH207" s="59">
        <f t="shared" si="76"/>
        <v>0</v>
      </c>
      <c r="BI207" s="59">
        <f t="shared" si="77"/>
        <v>0</v>
      </c>
      <c r="BJ207" s="59">
        <f t="shared" si="78"/>
        <v>0</v>
      </c>
      <c r="BK207" s="59">
        <f t="shared" si="79"/>
        <v>0</v>
      </c>
      <c r="BL207" s="53">
        <f t="shared" si="80"/>
        <v>0</v>
      </c>
    </row>
    <row r="208" spans="1:64" hidden="1">
      <c r="A208" s="53">
        <v>86</v>
      </c>
      <c r="B208" s="64" t="str">
        <f t="shared" si="82"/>
        <v/>
      </c>
      <c r="C208" s="64" t="str">
        <f t="shared" si="82"/>
        <v/>
      </c>
      <c r="D208" s="64" t="str">
        <f t="shared" si="82"/>
        <v/>
      </c>
      <c r="E208" s="64" t="str">
        <f t="shared" si="82"/>
        <v/>
      </c>
      <c r="F208" s="64" t="str">
        <f t="shared" si="82"/>
        <v/>
      </c>
      <c r="G208" s="64" t="str">
        <f t="shared" si="82"/>
        <v/>
      </c>
      <c r="H208" s="64" t="str">
        <f t="shared" si="82"/>
        <v/>
      </c>
      <c r="I208" s="64" t="str">
        <f t="shared" si="82"/>
        <v/>
      </c>
      <c r="J208" s="64" t="str">
        <f t="shared" si="82"/>
        <v/>
      </c>
      <c r="K208" s="64" t="str">
        <f t="shared" si="82"/>
        <v/>
      </c>
      <c r="L208" s="64" t="str">
        <f t="shared" si="82"/>
        <v/>
      </c>
      <c r="M208" s="64" t="str">
        <f t="shared" si="82"/>
        <v/>
      </c>
      <c r="N208" s="64" t="str">
        <f t="shared" si="82"/>
        <v/>
      </c>
      <c r="O208" s="64" t="str">
        <f t="shared" si="82"/>
        <v/>
      </c>
      <c r="P208" s="64" t="str">
        <f t="shared" si="82"/>
        <v/>
      </c>
      <c r="R208" s="53">
        <v>86</v>
      </c>
      <c r="S208" s="53" t="str">
        <f t="shared" si="83"/>
        <v/>
      </c>
      <c r="T208" s="53" t="str">
        <f t="shared" si="83"/>
        <v/>
      </c>
      <c r="U208" s="53" t="str">
        <f t="shared" si="83"/>
        <v/>
      </c>
      <c r="V208" s="53" t="str">
        <f t="shared" si="83"/>
        <v/>
      </c>
      <c r="W208" s="53" t="str">
        <f t="shared" si="83"/>
        <v/>
      </c>
      <c r="X208" s="53" t="str">
        <f t="shared" si="83"/>
        <v/>
      </c>
      <c r="Y208" s="53" t="str">
        <f t="shared" si="83"/>
        <v/>
      </c>
      <c r="Z208" s="53" t="str">
        <f t="shared" si="83"/>
        <v/>
      </c>
      <c r="AA208" s="53" t="str">
        <f t="shared" si="83"/>
        <v/>
      </c>
      <c r="AB208" s="53" t="str">
        <f t="shared" si="83"/>
        <v/>
      </c>
      <c r="AC208" s="53" t="str">
        <f t="shared" si="83"/>
        <v/>
      </c>
      <c r="AD208" s="53" t="str">
        <f t="shared" si="83"/>
        <v/>
      </c>
      <c r="AE208" s="53" t="str">
        <f t="shared" si="83"/>
        <v/>
      </c>
      <c r="AF208" s="53" t="str">
        <f t="shared" si="83"/>
        <v/>
      </c>
      <c r="AG208" s="53" t="str">
        <f t="shared" si="83"/>
        <v/>
      </c>
      <c r="AI208" s="92">
        <f t="shared" si="81"/>
        <v>0</v>
      </c>
      <c r="AJ208" s="62">
        <f t="shared" si="65"/>
        <v>0</v>
      </c>
      <c r="AK208" s="62">
        <f t="shared" si="65"/>
        <v>0</v>
      </c>
      <c r="AL208" s="62">
        <f t="shared" si="65"/>
        <v>0</v>
      </c>
      <c r="AM208" s="62">
        <f t="shared" si="65"/>
        <v>0</v>
      </c>
      <c r="AN208" s="62">
        <f t="shared" si="65"/>
        <v>0</v>
      </c>
      <c r="AO208" s="62">
        <f t="shared" si="65"/>
        <v>0</v>
      </c>
      <c r="AP208" s="62">
        <f t="shared" si="65"/>
        <v>0</v>
      </c>
      <c r="AQ208" s="62">
        <f t="shared" si="65"/>
        <v>0</v>
      </c>
      <c r="AR208" s="62">
        <f t="shared" si="65"/>
        <v>0</v>
      </c>
      <c r="AS208" s="62">
        <f t="shared" si="65"/>
        <v>0</v>
      </c>
      <c r="AT208" s="62">
        <f t="shared" si="65"/>
        <v>0</v>
      </c>
      <c r="AU208" s="62">
        <f t="shared" si="65"/>
        <v>0</v>
      </c>
      <c r="AV208" s="93">
        <f t="shared" si="65"/>
        <v>0</v>
      </c>
      <c r="AX208" s="59">
        <f t="shared" si="66"/>
        <v>0</v>
      </c>
      <c r="AY208" s="59">
        <f t="shared" si="67"/>
        <v>0</v>
      </c>
      <c r="AZ208" s="59">
        <f t="shared" si="68"/>
        <v>0</v>
      </c>
      <c r="BA208" s="59">
        <f t="shared" si="69"/>
        <v>0</v>
      </c>
      <c r="BB208" s="59">
        <f t="shared" si="70"/>
        <v>0</v>
      </c>
      <c r="BC208" s="59">
        <f t="shared" si="71"/>
        <v>0</v>
      </c>
      <c r="BD208" s="59">
        <f t="shared" si="72"/>
        <v>0</v>
      </c>
      <c r="BE208" s="59">
        <f t="shared" si="73"/>
        <v>0</v>
      </c>
      <c r="BF208" s="59">
        <f t="shared" si="74"/>
        <v>0</v>
      </c>
      <c r="BG208" s="59">
        <f t="shared" si="75"/>
        <v>0</v>
      </c>
      <c r="BH208" s="59">
        <f t="shared" si="76"/>
        <v>0</v>
      </c>
      <c r="BI208" s="59">
        <f t="shared" si="77"/>
        <v>0</v>
      </c>
      <c r="BJ208" s="59">
        <f t="shared" si="78"/>
        <v>0</v>
      </c>
      <c r="BK208" s="59">
        <f t="shared" si="79"/>
        <v>0</v>
      </c>
      <c r="BL208" s="53">
        <f t="shared" si="80"/>
        <v>0</v>
      </c>
    </row>
    <row r="209" spans="1:64" hidden="1">
      <c r="A209" s="53">
        <v>87</v>
      </c>
      <c r="B209" s="64" t="str">
        <f t="shared" si="82"/>
        <v/>
      </c>
      <c r="C209" s="64" t="str">
        <f t="shared" si="82"/>
        <v/>
      </c>
      <c r="D209" s="64" t="str">
        <f t="shared" si="82"/>
        <v/>
      </c>
      <c r="E209" s="64" t="str">
        <f t="shared" si="82"/>
        <v/>
      </c>
      <c r="F209" s="64" t="str">
        <f t="shared" si="82"/>
        <v/>
      </c>
      <c r="G209" s="64" t="str">
        <f t="shared" si="82"/>
        <v/>
      </c>
      <c r="H209" s="64" t="str">
        <f t="shared" si="82"/>
        <v/>
      </c>
      <c r="I209" s="64" t="str">
        <f t="shared" si="82"/>
        <v/>
      </c>
      <c r="J209" s="64" t="str">
        <f t="shared" si="82"/>
        <v/>
      </c>
      <c r="K209" s="64" t="str">
        <f t="shared" si="82"/>
        <v/>
      </c>
      <c r="L209" s="64" t="str">
        <f t="shared" si="82"/>
        <v/>
      </c>
      <c r="M209" s="64" t="str">
        <f t="shared" si="82"/>
        <v/>
      </c>
      <c r="N209" s="64" t="str">
        <f t="shared" si="82"/>
        <v/>
      </c>
      <c r="O209" s="64" t="str">
        <f t="shared" si="82"/>
        <v/>
      </c>
      <c r="P209" s="64" t="str">
        <f t="shared" si="82"/>
        <v/>
      </c>
      <c r="R209" s="53">
        <v>87</v>
      </c>
      <c r="S209" s="53" t="str">
        <f t="shared" si="83"/>
        <v/>
      </c>
      <c r="T209" s="53" t="str">
        <f t="shared" si="83"/>
        <v/>
      </c>
      <c r="U209" s="53" t="str">
        <f t="shared" si="83"/>
        <v/>
      </c>
      <c r="V209" s="53" t="str">
        <f t="shared" si="83"/>
        <v/>
      </c>
      <c r="W209" s="53" t="str">
        <f t="shared" si="83"/>
        <v/>
      </c>
      <c r="X209" s="53" t="str">
        <f t="shared" si="83"/>
        <v/>
      </c>
      <c r="Y209" s="53" t="str">
        <f t="shared" si="83"/>
        <v/>
      </c>
      <c r="Z209" s="53" t="str">
        <f t="shared" si="83"/>
        <v/>
      </c>
      <c r="AA209" s="53" t="str">
        <f t="shared" si="83"/>
        <v/>
      </c>
      <c r="AB209" s="53" t="str">
        <f t="shared" si="83"/>
        <v/>
      </c>
      <c r="AC209" s="53" t="str">
        <f t="shared" si="83"/>
        <v/>
      </c>
      <c r="AD209" s="53" t="str">
        <f t="shared" si="83"/>
        <v/>
      </c>
      <c r="AE209" s="53" t="str">
        <f t="shared" si="83"/>
        <v/>
      </c>
      <c r="AF209" s="53" t="str">
        <f t="shared" si="83"/>
        <v/>
      </c>
      <c r="AG209" s="53" t="str">
        <f t="shared" si="83"/>
        <v/>
      </c>
      <c r="AI209" s="92">
        <f t="shared" si="81"/>
        <v>0</v>
      </c>
      <c r="AJ209" s="62">
        <f t="shared" si="81"/>
        <v>0</v>
      </c>
      <c r="AK209" s="62">
        <f t="shared" si="81"/>
        <v>0</v>
      </c>
      <c r="AL209" s="62">
        <f t="shared" si="81"/>
        <v>0</v>
      </c>
      <c r="AM209" s="62">
        <f t="shared" si="81"/>
        <v>0</v>
      </c>
      <c r="AN209" s="62">
        <f t="shared" si="81"/>
        <v>0</v>
      </c>
      <c r="AO209" s="62">
        <f t="shared" si="81"/>
        <v>0</v>
      </c>
      <c r="AP209" s="62">
        <f t="shared" si="81"/>
        <v>0</v>
      </c>
      <c r="AQ209" s="62">
        <f t="shared" si="81"/>
        <v>0</v>
      </c>
      <c r="AR209" s="62">
        <f t="shared" si="81"/>
        <v>0</v>
      </c>
      <c r="AS209" s="62">
        <f t="shared" si="81"/>
        <v>0</v>
      </c>
      <c r="AT209" s="62">
        <f t="shared" si="81"/>
        <v>0</v>
      </c>
      <c r="AU209" s="62">
        <f t="shared" si="81"/>
        <v>0</v>
      </c>
      <c r="AV209" s="93">
        <f t="shared" si="81"/>
        <v>0</v>
      </c>
      <c r="AX209" s="59">
        <f t="shared" si="66"/>
        <v>0</v>
      </c>
      <c r="AY209" s="59">
        <f t="shared" si="67"/>
        <v>0</v>
      </c>
      <c r="AZ209" s="59">
        <f t="shared" si="68"/>
        <v>0</v>
      </c>
      <c r="BA209" s="59">
        <f t="shared" si="69"/>
        <v>0</v>
      </c>
      <c r="BB209" s="59">
        <f t="shared" si="70"/>
        <v>0</v>
      </c>
      <c r="BC209" s="59">
        <f t="shared" si="71"/>
        <v>0</v>
      </c>
      <c r="BD209" s="59">
        <f t="shared" si="72"/>
        <v>0</v>
      </c>
      <c r="BE209" s="59">
        <f t="shared" si="73"/>
        <v>0</v>
      </c>
      <c r="BF209" s="59">
        <f t="shared" si="74"/>
        <v>0</v>
      </c>
      <c r="BG209" s="59">
        <f t="shared" si="75"/>
        <v>0</v>
      </c>
      <c r="BH209" s="59">
        <f t="shared" si="76"/>
        <v>0</v>
      </c>
      <c r="BI209" s="59">
        <f t="shared" si="77"/>
        <v>0</v>
      </c>
      <c r="BJ209" s="59">
        <f t="shared" si="78"/>
        <v>0</v>
      </c>
      <c r="BK209" s="59">
        <f t="shared" si="79"/>
        <v>0</v>
      </c>
      <c r="BL209" s="53">
        <f t="shared" si="80"/>
        <v>0</v>
      </c>
    </row>
    <row r="210" spans="1:64" hidden="1">
      <c r="A210" s="53">
        <v>88</v>
      </c>
      <c r="B210" s="64" t="str">
        <f t="shared" si="82"/>
        <v/>
      </c>
      <c r="C210" s="64" t="str">
        <f t="shared" si="82"/>
        <v/>
      </c>
      <c r="D210" s="64" t="str">
        <f t="shared" si="82"/>
        <v/>
      </c>
      <c r="E210" s="64" t="str">
        <f t="shared" si="82"/>
        <v/>
      </c>
      <c r="F210" s="64" t="str">
        <f t="shared" si="82"/>
        <v/>
      </c>
      <c r="G210" s="64" t="str">
        <f t="shared" si="82"/>
        <v/>
      </c>
      <c r="H210" s="64" t="str">
        <f t="shared" si="82"/>
        <v/>
      </c>
      <c r="I210" s="64" t="str">
        <f t="shared" si="82"/>
        <v/>
      </c>
      <c r="J210" s="64" t="str">
        <f t="shared" si="82"/>
        <v/>
      </c>
      <c r="K210" s="64" t="str">
        <f t="shared" si="82"/>
        <v/>
      </c>
      <c r="L210" s="64" t="str">
        <f t="shared" si="82"/>
        <v/>
      </c>
      <c r="M210" s="64" t="str">
        <f t="shared" si="82"/>
        <v/>
      </c>
      <c r="N210" s="64" t="str">
        <f t="shared" si="82"/>
        <v/>
      </c>
      <c r="O210" s="64" t="str">
        <f t="shared" si="82"/>
        <v/>
      </c>
      <c r="P210" s="64" t="str">
        <f t="shared" si="82"/>
        <v/>
      </c>
      <c r="R210" s="53">
        <v>88</v>
      </c>
      <c r="S210" s="53" t="str">
        <f t="shared" si="83"/>
        <v/>
      </c>
      <c r="T210" s="53" t="str">
        <f t="shared" si="83"/>
        <v/>
      </c>
      <c r="U210" s="53" t="str">
        <f t="shared" si="83"/>
        <v/>
      </c>
      <c r="V210" s="53" t="str">
        <f t="shared" si="83"/>
        <v/>
      </c>
      <c r="W210" s="53" t="str">
        <f t="shared" si="83"/>
        <v/>
      </c>
      <c r="X210" s="53" t="str">
        <f t="shared" si="83"/>
        <v/>
      </c>
      <c r="Y210" s="53" t="str">
        <f t="shared" si="83"/>
        <v/>
      </c>
      <c r="Z210" s="53" t="str">
        <f t="shared" si="83"/>
        <v/>
      </c>
      <c r="AA210" s="53" t="str">
        <f t="shared" si="83"/>
        <v/>
      </c>
      <c r="AB210" s="53" t="str">
        <f t="shared" si="83"/>
        <v/>
      </c>
      <c r="AC210" s="53" t="str">
        <f t="shared" si="83"/>
        <v/>
      </c>
      <c r="AD210" s="53" t="str">
        <f t="shared" si="83"/>
        <v/>
      </c>
      <c r="AE210" s="53" t="str">
        <f t="shared" si="83"/>
        <v/>
      </c>
      <c r="AF210" s="53" t="str">
        <f t="shared" si="83"/>
        <v/>
      </c>
      <c r="AG210" s="53" t="str">
        <f t="shared" si="83"/>
        <v/>
      </c>
      <c r="AI210" s="92">
        <f t="shared" si="81"/>
        <v>0</v>
      </c>
      <c r="AJ210" s="62">
        <f t="shared" si="81"/>
        <v>0</v>
      </c>
      <c r="AK210" s="62">
        <f t="shared" si="81"/>
        <v>0</v>
      </c>
      <c r="AL210" s="62">
        <f t="shared" si="81"/>
        <v>0</v>
      </c>
      <c r="AM210" s="62">
        <f t="shared" si="81"/>
        <v>0</v>
      </c>
      <c r="AN210" s="62">
        <f t="shared" si="81"/>
        <v>0</v>
      </c>
      <c r="AO210" s="62">
        <f t="shared" si="81"/>
        <v>0</v>
      </c>
      <c r="AP210" s="62">
        <f t="shared" si="81"/>
        <v>0</v>
      </c>
      <c r="AQ210" s="62">
        <f t="shared" si="81"/>
        <v>0</v>
      </c>
      <c r="AR210" s="62">
        <f t="shared" si="81"/>
        <v>0</v>
      </c>
      <c r="AS210" s="62">
        <f t="shared" si="81"/>
        <v>0</v>
      </c>
      <c r="AT210" s="62">
        <f t="shared" si="81"/>
        <v>0</v>
      </c>
      <c r="AU210" s="62">
        <f t="shared" si="81"/>
        <v>0</v>
      </c>
      <c r="AV210" s="93">
        <f t="shared" si="81"/>
        <v>0</v>
      </c>
      <c r="AX210" s="59">
        <f t="shared" si="66"/>
        <v>0</v>
      </c>
      <c r="AY210" s="59">
        <f t="shared" si="67"/>
        <v>0</v>
      </c>
      <c r="AZ210" s="59">
        <f t="shared" si="68"/>
        <v>0</v>
      </c>
      <c r="BA210" s="59">
        <f t="shared" si="69"/>
        <v>0</v>
      </c>
      <c r="BB210" s="59">
        <f t="shared" si="70"/>
        <v>0</v>
      </c>
      <c r="BC210" s="59">
        <f t="shared" si="71"/>
        <v>0</v>
      </c>
      <c r="BD210" s="59">
        <f t="shared" si="72"/>
        <v>0</v>
      </c>
      <c r="BE210" s="59">
        <f t="shared" si="73"/>
        <v>0</v>
      </c>
      <c r="BF210" s="59">
        <f t="shared" si="74"/>
        <v>0</v>
      </c>
      <c r="BG210" s="59">
        <f t="shared" si="75"/>
        <v>0</v>
      </c>
      <c r="BH210" s="59">
        <f t="shared" si="76"/>
        <v>0</v>
      </c>
      <c r="BI210" s="59">
        <f t="shared" si="77"/>
        <v>0</v>
      </c>
      <c r="BJ210" s="59">
        <f t="shared" si="78"/>
        <v>0</v>
      </c>
      <c r="BK210" s="59">
        <f t="shared" si="79"/>
        <v>0</v>
      </c>
      <c r="BL210" s="53">
        <f t="shared" si="80"/>
        <v>0</v>
      </c>
    </row>
    <row r="211" spans="1:64" hidden="1">
      <c r="A211" s="53">
        <v>89</v>
      </c>
      <c r="B211" s="64" t="str">
        <f t="shared" si="82"/>
        <v/>
      </c>
      <c r="C211" s="64" t="str">
        <f t="shared" si="82"/>
        <v/>
      </c>
      <c r="D211" s="64" t="str">
        <f t="shared" si="82"/>
        <v/>
      </c>
      <c r="E211" s="64" t="str">
        <f t="shared" si="82"/>
        <v/>
      </c>
      <c r="F211" s="64" t="str">
        <f t="shared" si="82"/>
        <v/>
      </c>
      <c r="G211" s="64" t="str">
        <f t="shared" si="82"/>
        <v/>
      </c>
      <c r="H211" s="64" t="str">
        <f t="shared" si="82"/>
        <v/>
      </c>
      <c r="I211" s="64" t="str">
        <f t="shared" si="82"/>
        <v/>
      </c>
      <c r="J211" s="64" t="str">
        <f t="shared" si="82"/>
        <v/>
      </c>
      <c r="K211" s="64" t="str">
        <f t="shared" si="82"/>
        <v/>
      </c>
      <c r="L211" s="64" t="str">
        <f t="shared" si="82"/>
        <v/>
      </c>
      <c r="M211" s="64" t="str">
        <f t="shared" si="82"/>
        <v/>
      </c>
      <c r="N211" s="64" t="str">
        <f t="shared" si="82"/>
        <v/>
      </c>
      <c r="O211" s="64" t="str">
        <f t="shared" si="82"/>
        <v/>
      </c>
      <c r="P211" s="64" t="str">
        <f t="shared" si="82"/>
        <v/>
      </c>
      <c r="R211" s="53">
        <v>89</v>
      </c>
      <c r="S211" s="53" t="str">
        <f t="shared" si="83"/>
        <v/>
      </c>
      <c r="T211" s="53" t="str">
        <f t="shared" si="83"/>
        <v/>
      </c>
      <c r="U211" s="53" t="str">
        <f t="shared" si="83"/>
        <v/>
      </c>
      <c r="V211" s="53" t="str">
        <f t="shared" si="83"/>
        <v/>
      </c>
      <c r="W211" s="53" t="str">
        <f t="shared" si="83"/>
        <v/>
      </c>
      <c r="X211" s="53" t="str">
        <f t="shared" si="83"/>
        <v/>
      </c>
      <c r="Y211" s="53" t="str">
        <f t="shared" si="83"/>
        <v/>
      </c>
      <c r="Z211" s="53" t="str">
        <f t="shared" si="83"/>
        <v/>
      </c>
      <c r="AA211" s="53" t="str">
        <f t="shared" si="83"/>
        <v/>
      </c>
      <c r="AB211" s="53" t="str">
        <f t="shared" si="83"/>
        <v/>
      </c>
      <c r="AC211" s="53" t="str">
        <f t="shared" si="83"/>
        <v/>
      </c>
      <c r="AD211" s="53" t="str">
        <f t="shared" si="83"/>
        <v/>
      </c>
      <c r="AE211" s="53" t="str">
        <f t="shared" si="83"/>
        <v/>
      </c>
      <c r="AF211" s="53" t="str">
        <f t="shared" si="83"/>
        <v/>
      </c>
      <c r="AG211" s="53" t="str">
        <f t="shared" si="83"/>
        <v/>
      </c>
      <c r="AI211" s="92">
        <f t="shared" si="81"/>
        <v>0</v>
      </c>
      <c r="AJ211" s="62">
        <f t="shared" si="81"/>
        <v>0</v>
      </c>
      <c r="AK211" s="62">
        <f t="shared" si="81"/>
        <v>0</v>
      </c>
      <c r="AL211" s="62">
        <f t="shared" si="81"/>
        <v>0</v>
      </c>
      <c r="AM211" s="62">
        <f t="shared" si="81"/>
        <v>0</v>
      </c>
      <c r="AN211" s="62">
        <f t="shared" si="81"/>
        <v>0</v>
      </c>
      <c r="AO211" s="62">
        <f t="shared" si="81"/>
        <v>0</v>
      </c>
      <c r="AP211" s="62">
        <f t="shared" si="81"/>
        <v>0</v>
      </c>
      <c r="AQ211" s="62">
        <f t="shared" si="81"/>
        <v>0</v>
      </c>
      <c r="AR211" s="62">
        <f t="shared" si="81"/>
        <v>0</v>
      </c>
      <c r="AS211" s="62">
        <f t="shared" si="81"/>
        <v>0</v>
      </c>
      <c r="AT211" s="62">
        <f t="shared" si="81"/>
        <v>0</v>
      </c>
      <c r="AU211" s="62">
        <f t="shared" si="81"/>
        <v>0</v>
      </c>
      <c r="AV211" s="93">
        <f t="shared" si="81"/>
        <v>0</v>
      </c>
      <c r="AX211" s="59">
        <f t="shared" si="66"/>
        <v>0</v>
      </c>
      <c r="AY211" s="59">
        <f t="shared" si="67"/>
        <v>0</v>
      </c>
      <c r="AZ211" s="59">
        <f t="shared" si="68"/>
        <v>0</v>
      </c>
      <c r="BA211" s="59">
        <f t="shared" si="69"/>
        <v>0</v>
      </c>
      <c r="BB211" s="59">
        <f t="shared" si="70"/>
        <v>0</v>
      </c>
      <c r="BC211" s="59">
        <f t="shared" si="71"/>
        <v>0</v>
      </c>
      <c r="BD211" s="59">
        <f t="shared" si="72"/>
        <v>0</v>
      </c>
      <c r="BE211" s="59">
        <f t="shared" si="73"/>
        <v>0</v>
      </c>
      <c r="BF211" s="59">
        <f t="shared" si="74"/>
        <v>0</v>
      </c>
      <c r="BG211" s="59">
        <f t="shared" si="75"/>
        <v>0</v>
      </c>
      <c r="BH211" s="59">
        <f t="shared" si="76"/>
        <v>0</v>
      </c>
      <c r="BI211" s="59">
        <f t="shared" si="77"/>
        <v>0</v>
      </c>
      <c r="BJ211" s="59">
        <f t="shared" si="78"/>
        <v>0</v>
      </c>
      <c r="BK211" s="59">
        <f t="shared" si="79"/>
        <v>0</v>
      </c>
      <c r="BL211" s="53">
        <f t="shared" si="80"/>
        <v>0</v>
      </c>
    </row>
    <row r="212" spans="1:64" hidden="1">
      <c r="A212" s="53">
        <v>90</v>
      </c>
      <c r="B212" s="64" t="str">
        <f t="shared" si="82"/>
        <v/>
      </c>
      <c r="C212" s="64" t="str">
        <f t="shared" si="82"/>
        <v/>
      </c>
      <c r="D212" s="64" t="str">
        <f t="shared" si="82"/>
        <v/>
      </c>
      <c r="E212" s="64" t="str">
        <f t="shared" si="82"/>
        <v/>
      </c>
      <c r="F212" s="64" t="str">
        <f t="shared" si="82"/>
        <v/>
      </c>
      <c r="G212" s="64" t="str">
        <f t="shared" si="82"/>
        <v/>
      </c>
      <c r="H212" s="64" t="str">
        <f t="shared" si="82"/>
        <v/>
      </c>
      <c r="I212" s="64" t="str">
        <f t="shared" si="82"/>
        <v/>
      </c>
      <c r="J212" s="64" t="str">
        <f t="shared" si="82"/>
        <v/>
      </c>
      <c r="K212" s="64" t="str">
        <f t="shared" si="82"/>
        <v/>
      </c>
      <c r="L212" s="64" t="str">
        <f t="shared" si="82"/>
        <v/>
      </c>
      <c r="M212" s="64" t="str">
        <f t="shared" si="82"/>
        <v/>
      </c>
      <c r="N212" s="64" t="str">
        <f t="shared" si="82"/>
        <v/>
      </c>
      <c r="O212" s="64" t="str">
        <f t="shared" si="82"/>
        <v/>
      </c>
      <c r="P212" s="64" t="str">
        <f t="shared" si="82"/>
        <v/>
      </c>
      <c r="R212" s="53">
        <v>90</v>
      </c>
      <c r="S212" s="53" t="str">
        <f t="shared" si="83"/>
        <v/>
      </c>
      <c r="T212" s="53" t="str">
        <f t="shared" si="83"/>
        <v/>
      </c>
      <c r="U212" s="53" t="str">
        <f t="shared" si="83"/>
        <v/>
      </c>
      <c r="V212" s="53" t="str">
        <f t="shared" si="83"/>
        <v/>
      </c>
      <c r="W212" s="53" t="str">
        <f t="shared" si="83"/>
        <v/>
      </c>
      <c r="X212" s="53" t="str">
        <f t="shared" si="83"/>
        <v/>
      </c>
      <c r="Y212" s="53" t="str">
        <f t="shared" si="83"/>
        <v/>
      </c>
      <c r="Z212" s="53" t="str">
        <f t="shared" si="83"/>
        <v/>
      </c>
      <c r="AA212" s="53" t="str">
        <f t="shared" si="83"/>
        <v/>
      </c>
      <c r="AB212" s="53" t="str">
        <f t="shared" si="83"/>
        <v/>
      </c>
      <c r="AC212" s="53" t="str">
        <f t="shared" si="83"/>
        <v/>
      </c>
      <c r="AD212" s="53" t="str">
        <f t="shared" si="83"/>
        <v/>
      </c>
      <c r="AE212" s="53" t="str">
        <f t="shared" si="83"/>
        <v/>
      </c>
      <c r="AF212" s="53" t="str">
        <f t="shared" si="83"/>
        <v/>
      </c>
      <c r="AG212" s="53" t="str">
        <f t="shared" si="83"/>
        <v/>
      </c>
      <c r="AI212" s="92">
        <f t="shared" si="81"/>
        <v>0</v>
      </c>
      <c r="AJ212" s="62">
        <f t="shared" si="81"/>
        <v>0</v>
      </c>
      <c r="AK212" s="62">
        <f t="shared" si="81"/>
        <v>0</v>
      </c>
      <c r="AL212" s="62">
        <f t="shared" si="81"/>
        <v>0</v>
      </c>
      <c r="AM212" s="62">
        <f t="shared" si="81"/>
        <v>0</v>
      </c>
      <c r="AN212" s="62">
        <f t="shared" si="81"/>
        <v>0</v>
      </c>
      <c r="AO212" s="62">
        <f t="shared" si="81"/>
        <v>0</v>
      </c>
      <c r="AP212" s="62">
        <f t="shared" si="81"/>
        <v>0</v>
      </c>
      <c r="AQ212" s="62">
        <f t="shared" si="81"/>
        <v>0</v>
      </c>
      <c r="AR212" s="62">
        <f t="shared" si="81"/>
        <v>0</v>
      </c>
      <c r="AS212" s="62">
        <f t="shared" si="81"/>
        <v>0</v>
      </c>
      <c r="AT212" s="62">
        <f t="shared" si="81"/>
        <v>0</v>
      </c>
      <c r="AU212" s="62">
        <f t="shared" si="81"/>
        <v>0</v>
      </c>
      <c r="AV212" s="93">
        <f t="shared" si="81"/>
        <v>0</v>
      </c>
      <c r="AX212" s="59">
        <f t="shared" si="66"/>
        <v>0</v>
      </c>
      <c r="AY212" s="59">
        <f t="shared" si="67"/>
        <v>0</v>
      </c>
      <c r="AZ212" s="59">
        <f t="shared" si="68"/>
        <v>0</v>
      </c>
      <c r="BA212" s="59">
        <f t="shared" si="69"/>
        <v>0</v>
      </c>
      <c r="BB212" s="59">
        <f t="shared" si="70"/>
        <v>0</v>
      </c>
      <c r="BC212" s="59">
        <f t="shared" si="71"/>
        <v>0</v>
      </c>
      <c r="BD212" s="59">
        <f t="shared" si="72"/>
        <v>0</v>
      </c>
      <c r="BE212" s="59">
        <f t="shared" si="73"/>
        <v>0</v>
      </c>
      <c r="BF212" s="59">
        <f t="shared" si="74"/>
        <v>0</v>
      </c>
      <c r="BG212" s="59">
        <f t="shared" si="75"/>
        <v>0</v>
      </c>
      <c r="BH212" s="59">
        <f t="shared" si="76"/>
        <v>0</v>
      </c>
      <c r="BI212" s="59">
        <f t="shared" si="77"/>
        <v>0</v>
      </c>
      <c r="BJ212" s="59">
        <f t="shared" si="78"/>
        <v>0</v>
      </c>
      <c r="BK212" s="59">
        <f t="shared" si="79"/>
        <v>0</v>
      </c>
      <c r="BL212" s="53">
        <f t="shared" si="80"/>
        <v>0</v>
      </c>
    </row>
    <row r="213" spans="1:64" hidden="1">
      <c r="A213" s="53">
        <v>91</v>
      </c>
      <c r="B213" s="64" t="str">
        <f t="shared" si="82"/>
        <v/>
      </c>
      <c r="C213" s="64" t="str">
        <f t="shared" si="82"/>
        <v/>
      </c>
      <c r="D213" s="64" t="str">
        <f t="shared" si="82"/>
        <v/>
      </c>
      <c r="E213" s="64" t="str">
        <f t="shared" si="82"/>
        <v/>
      </c>
      <c r="F213" s="64" t="str">
        <f t="shared" si="82"/>
        <v/>
      </c>
      <c r="G213" s="64" t="str">
        <f t="shared" si="82"/>
        <v/>
      </c>
      <c r="H213" s="64" t="str">
        <f t="shared" si="82"/>
        <v/>
      </c>
      <c r="I213" s="64" t="str">
        <f t="shared" si="82"/>
        <v/>
      </c>
      <c r="J213" s="64" t="str">
        <f t="shared" si="82"/>
        <v/>
      </c>
      <c r="K213" s="64" t="str">
        <f t="shared" si="82"/>
        <v/>
      </c>
      <c r="L213" s="64" t="str">
        <f t="shared" si="82"/>
        <v/>
      </c>
      <c r="M213" s="64" t="str">
        <f t="shared" si="82"/>
        <v/>
      </c>
      <c r="N213" s="64" t="str">
        <f t="shared" si="82"/>
        <v/>
      </c>
      <c r="O213" s="64" t="str">
        <f t="shared" si="82"/>
        <v/>
      </c>
      <c r="P213" s="64" t="str">
        <f t="shared" si="82"/>
        <v/>
      </c>
      <c r="R213" s="53">
        <v>91</v>
      </c>
      <c r="S213" s="53" t="str">
        <f t="shared" si="83"/>
        <v/>
      </c>
      <c r="T213" s="53" t="str">
        <f t="shared" si="83"/>
        <v/>
      </c>
      <c r="U213" s="53" t="str">
        <f t="shared" si="83"/>
        <v/>
      </c>
      <c r="V213" s="53" t="str">
        <f t="shared" si="83"/>
        <v/>
      </c>
      <c r="W213" s="53" t="str">
        <f t="shared" si="83"/>
        <v/>
      </c>
      <c r="X213" s="53" t="str">
        <f t="shared" si="83"/>
        <v/>
      </c>
      <c r="Y213" s="53" t="str">
        <f t="shared" si="83"/>
        <v/>
      </c>
      <c r="Z213" s="53" t="str">
        <f t="shared" si="83"/>
        <v/>
      </c>
      <c r="AA213" s="53" t="str">
        <f t="shared" si="83"/>
        <v/>
      </c>
      <c r="AB213" s="53" t="str">
        <f t="shared" si="83"/>
        <v/>
      </c>
      <c r="AC213" s="53" t="str">
        <f t="shared" si="83"/>
        <v/>
      </c>
      <c r="AD213" s="53" t="str">
        <f t="shared" si="83"/>
        <v/>
      </c>
      <c r="AE213" s="53" t="str">
        <f t="shared" si="83"/>
        <v/>
      </c>
      <c r="AF213" s="53" t="str">
        <f t="shared" si="83"/>
        <v/>
      </c>
      <c r="AG213" s="53" t="str">
        <f t="shared" si="83"/>
        <v/>
      </c>
      <c r="AI213" s="92">
        <f t="shared" si="81"/>
        <v>0</v>
      </c>
      <c r="AJ213" s="62">
        <f t="shared" si="81"/>
        <v>0</v>
      </c>
      <c r="AK213" s="62">
        <f t="shared" si="81"/>
        <v>0</v>
      </c>
      <c r="AL213" s="62">
        <f t="shared" si="81"/>
        <v>0</v>
      </c>
      <c r="AM213" s="62">
        <f t="shared" si="81"/>
        <v>0</v>
      </c>
      <c r="AN213" s="62">
        <f t="shared" si="81"/>
        <v>0</v>
      </c>
      <c r="AO213" s="62">
        <f t="shared" si="81"/>
        <v>0</v>
      </c>
      <c r="AP213" s="62">
        <f t="shared" si="81"/>
        <v>0</v>
      </c>
      <c r="AQ213" s="62">
        <f t="shared" si="81"/>
        <v>0</v>
      </c>
      <c r="AR213" s="62">
        <f t="shared" si="81"/>
        <v>0</v>
      </c>
      <c r="AS213" s="62">
        <f t="shared" si="81"/>
        <v>0</v>
      </c>
      <c r="AT213" s="62">
        <f t="shared" si="81"/>
        <v>0</v>
      </c>
      <c r="AU213" s="62">
        <f t="shared" si="81"/>
        <v>0</v>
      </c>
      <c r="AV213" s="93">
        <f t="shared" si="81"/>
        <v>0</v>
      </c>
      <c r="AX213" s="59">
        <f t="shared" si="66"/>
        <v>0</v>
      </c>
      <c r="AY213" s="59">
        <f t="shared" si="67"/>
        <v>0</v>
      </c>
      <c r="AZ213" s="59">
        <f t="shared" si="68"/>
        <v>0</v>
      </c>
      <c r="BA213" s="59">
        <f t="shared" si="69"/>
        <v>0</v>
      </c>
      <c r="BB213" s="59">
        <f t="shared" si="70"/>
        <v>0</v>
      </c>
      <c r="BC213" s="59">
        <f t="shared" si="71"/>
        <v>0</v>
      </c>
      <c r="BD213" s="59">
        <f t="shared" si="72"/>
        <v>0</v>
      </c>
      <c r="BE213" s="59">
        <f t="shared" si="73"/>
        <v>0</v>
      </c>
      <c r="BF213" s="59">
        <f t="shared" si="74"/>
        <v>0</v>
      </c>
      <c r="BG213" s="59">
        <f t="shared" si="75"/>
        <v>0</v>
      </c>
      <c r="BH213" s="59">
        <f t="shared" si="76"/>
        <v>0</v>
      </c>
      <c r="BI213" s="59">
        <f t="shared" si="77"/>
        <v>0</v>
      </c>
      <c r="BJ213" s="59">
        <f t="shared" si="78"/>
        <v>0</v>
      </c>
      <c r="BK213" s="59">
        <f t="shared" si="79"/>
        <v>0</v>
      </c>
      <c r="BL213" s="53">
        <f t="shared" si="80"/>
        <v>0</v>
      </c>
    </row>
    <row r="214" spans="1:64" hidden="1">
      <c r="A214" s="53">
        <v>92</v>
      </c>
      <c r="B214" s="64" t="str">
        <f t="shared" si="82"/>
        <v/>
      </c>
      <c r="C214" s="64" t="str">
        <f t="shared" si="82"/>
        <v/>
      </c>
      <c r="D214" s="64" t="str">
        <f t="shared" si="82"/>
        <v/>
      </c>
      <c r="E214" s="64" t="str">
        <f t="shared" si="82"/>
        <v/>
      </c>
      <c r="F214" s="64" t="str">
        <f t="shared" si="82"/>
        <v/>
      </c>
      <c r="G214" s="64" t="str">
        <f t="shared" si="82"/>
        <v/>
      </c>
      <c r="H214" s="64" t="str">
        <f t="shared" si="82"/>
        <v/>
      </c>
      <c r="I214" s="64" t="str">
        <f t="shared" si="82"/>
        <v/>
      </c>
      <c r="J214" s="64" t="str">
        <f t="shared" si="82"/>
        <v/>
      </c>
      <c r="K214" s="64" t="str">
        <f t="shared" si="82"/>
        <v/>
      </c>
      <c r="L214" s="64" t="str">
        <f t="shared" si="82"/>
        <v/>
      </c>
      <c r="M214" s="64" t="str">
        <f t="shared" si="82"/>
        <v/>
      </c>
      <c r="N214" s="64" t="str">
        <f t="shared" si="82"/>
        <v/>
      </c>
      <c r="O214" s="64" t="str">
        <f t="shared" si="82"/>
        <v/>
      </c>
      <c r="P214" s="64" t="str">
        <f t="shared" si="82"/>
        <v/>
      </c>
      <c r="R214" s="53">
        <v>92</v>
      </c>
      <c r="S214" s="53" t="str">
        <f t="shared" si="83"/>
        <v/>
      </c>
      <c r="T214" s="53" t="str">
        <f t="shared" si="83"/>
        <v/>
      </c>
      <c r="U214" s="53" t="str">
        <f t="shared" si="83"/>
        <v/>
      </c>
      <c r="V214" s="53" t="str">
        <f t="shared" si="83"/>
        <v/>
      </c>
      <c r="W214" s="53" t="str">
        <f t="shared" si="83"/>
        <v/>
      </c>
      <c r="X214" s="53" t="str">
        <f t="shared" si="83"/>
        <v/>
      </c>
      <c r="Y214" s="53" t="str">
        <f t="shared" si="83"/>
        <v/>
      </c>
      <c r="Z214" s="53" t="str">
        <f t="shared" si="83"/>
        <v/>
      </c>
      <c r="AA214" s="53" t="str">
        <f t="shared" si="83"/>
        <v/>
      </c>
      <c r="AB214" s="53" t="str">
        <f t="shared" si="83"/>
        <v/>
      </c>
      <c r="AC214" s="53" t="str">
        <f t="shared" si="83"/>
        <v/>
      </c>
      <c r="AD214" s="53" t="str">
        <f t="shared" si="83"/>
        <v/>
      </c>
      <c r="AE214" s="53" t="str">
        <f t="shared" si="83"/>
        <v/>
      </c>
      <c r="AF214" s="53" t="str">
        <f t="shared" si="83"/>
        <v/>
      </c>
      <c r="AG214" s="53" t="str">
        <f t="shared" si="83"/>
        <v/>
      </c>
      <c r="AI214" s="92">
        <f t="shared" si="81"/>
        <v>0</v>
      </c>
      <c r="AJ214" s="62">
        <f t="shared" si="81"/>
        <v>0</v>
      </c>
      <c r="AK214" s="62">
        <f t="shared" si="81"/>
        <v>0</v>
      </c>
      <c r="AL214" s="62">
        <f t="shared" si="81"/>
        <v>0</v>
      </c>
      <c r="AM214" s="62">
        <f t="shared" si="81"/>
        <v>0</v>
      </c>
      <c r="AN214" s="62">
        <f t="shared" si="81"/>
        <v>0</v>
      </c>
      <c r="AO214" s="62">
        <f t="shared" si="81"/>
        <v>0</v>
      </c>
      <c r="AP214" s="62">
        <f t="shared" si="81"/>
        <v>0</v>
      </c>
      <c r="AQ214" s="62">
        <f t="shared" si="81"/>
        <v>0</v>
      </c>
      <c r="AR214" s="62">
        <f t="shared" si="81"/>
        <v>0</v>
      </c>
      <c r="AS214" s="62">
        <f t="shared" si="81"/>
        <v>0</v>
      </c>
      <c r="AT214" s="62">
        <f t="shared" si="81"/>
        <v>0</v>
      </c>
      <c r="AU214" s="62">
        <f t="shared" si="81"/>
        <v>0</v>
      </c>
      <c r="AV214" s="93">
        <f t="shared" si="81"/>
        <v>0</v>
      </c>
      <c r="AX214" s="59">
        <f t="shared" si="66"/>
        <v>0</v>
      </c>
      <c r="AY214" s="59">
        <f t="shared" si="67"/>
        <v>0</v>
      </c>
      <c r="AZ214" s="59">
        <f t="shared" si="68"/>
        <v>0</v>
      </c>
      <c r="BA214" s="59">
        <f t="shared" si="69"/>
        <v>0</v>
      </c>
      <c r="BB214" s="59">
        <f t="shared" si="70"/>
        <v>0</v>
      </c>
      <c r="BC214" s="59">
        <f t="shared" si="71"/>
        <v>0</v>
      </c>
      <c r="BD214" s="59">
        <f t="shared" si="72"/>
        <v>0</v>
      </c>
      <c r="BE214" s="59">
        <f t="shared" si="73"/>
        <v>0</v>
      </c>
      <c r="BF214" s="59">
        <f t="shared" si="74"/>
        <v>0</v>
      </c>
      <c r="BG214" s="59">
        <f t="shared" si="75"/>
        <v>0</v>
      </c>
      <c r="BH214" s="59">
        <f t="shared" si="76"/>
        <v>0</v>
      </c>
      <c r="BI214" s="59">
        <f t="shared" si="77"/>
        <v>0</v>
      </c>
      <c r="BJ214" s="59">
        <f t="shared" si="78"/>
        <v>0</v>
      </c>
      <c r="BK214" s="59">
        <f t="shared" si="79"/>
        <v>0</v>
      </c>
      <c r="BL214" s="53">
        <f t="shared" si="80"/>
        <v>0</v>
      </c>
    </row>
    <row r="215" spans="1:64" hidden="1">
      <c r="A215" s="53">
        <v>93</v>
      </c>
      <c r="B215" s="64" t="str">
        <f t="shared" si="82"/>
        <v/>
      </c>
      <c r="C215" s="64" t="str">
        <f t="shared" si="82"/>
        <v/>
      </c>
      <c r="D215" s="64" t="str">
        <f t="shared" si="82"/>
        <v/>
      </c>
      <c r="E215" s="64" t="str">
        <f t="shared" si="82"/>
        <v/>
      </c>
      <c r="F215" s="64" t="str">
        <f t="shared" si="82"/>
        <v/>
      </c>
      <c r="G215" s="64" t="str">
        <f t="shared" si="82"/>
        <v/>
      </c>
      <c r="H215" s="64" t="str">
        <f t="shared" si="82"/>
        <v/>
      </c>
      <c r="I215" s="64" t="str">
        <f t="shared" si="82"/>
        <v/>
      </c>
      <c r="J215" s="64" t="str">
        <f t="shared" si="82"/>
        <v/>
      </c>
      <c r="K215" s="64" t="str">
        <f t="shared" si="82"/>
        <v/>
      </c>
      <c r="L215" s="64" t="str">
        <f t="shared" si="82"/>
        <v/>
      </c>
      <c r="M215" s="64" t="str">
        <f t="shared" si="82"/>
        <v/>
      </c>
      <c r="N215" s="64" t="str">
        <f t="shared" si="82"/>
        <v/>
      </c>
      <c r="O215" s="64" t="str">
        <f t="shared" si="82"/>
        <v/>
      </c>
      <c r="P215" s="64" t="str">
        <f t="shared" si="82"/>
        <v/>
      </c>
      <c r="R215" s="53">
        <v>93</v>
      </c>
      <c r="S215" s="53" t="str">
        <f t="shared" si="83"/>
        <v/>
      </c>
      <c r="T215" s="53" t="str">
        <f t="shared" si="83"/>
        <v/>
      </c>
      <c r="U215" s="53" t="str">
        <f t="shared" si="83"/>
        <v/>
      </c>
      <c r="V215" s="53" t="str">
        <f t="shared" si="83"/>
        <v/>
      </c>
      <c r="W215" s="53" t="str">
        <f t="shared" si="83"/>
        <v/>
      </c>
      <c r="X215" s="53" t="str">
        <f t="shared" si="83"/>
        <v/>
      </c>
      <c r="Y215" s="53" t="str">
        <f t="shared" si="83"/>
        <v/>
      </c>
      <c r="Z215" s="53" t="str">
        <f t="shared" si="83"/>
        <v/>
      </c>
      <c r="AA215" s="53" t="str">
        <f t="shared" si="83"/>
        <v/>
      </c>
      <c r="AB215" s="53" t="str">
        <f t="shared" si="83"/>
        <v/>
      </c>
      <c r="AC215" s="53" t="str">
        <f t="shared" si="83"/>
        <v/>
      </c>
      <c r="AD215" s="53" t="str">
        <f t="shared" si="83"/>
        <v/>
      </c>
      <c r="AE215" s="53" t="str">
        <f t="shared" si="83"/>
        <v/>
      </c>
      <c r="AF215" s="53" t="str">
        <f t="shared" si="83"/>
        <v/>
      </c>
      <c r="AG215" s="53" t="str">
        <f t="shared" si="83"/>
        <v/>
      </c>
      <c r="AI215" s="92">
        <f t="shared" si="81"/>
        <v>0</v>
      </c>
      <c r="AJ215" s="62">
        <f t="shared" si="81"/>
        <v>0</v>
      </c>
      <c r="AK215" s="62">
        <f t="shared" si="81"/>
        <v>0</v>
      </c>
      <c r="AL215" s="62">
        <f t="shared" si="81"/>
        <v>0</v>
      </c>
      <c r="AM215" s="62">
        <f t="shared" si="81"/>
        <v>0</v>
      </c>
      <c r="AN215" s="62">
        <f t="shared" si="81"/>
        <v>0</v>
      </c>
      <c r="AO215" s="62">
        <f t="shared" si="81"/>
        <v>0</v>
      </c>
      <c r="AP215" s="62">
        <f t="shared" si="81"/>
        <v>0</v>
      </c>
      <c r="AQ215" s="62">
        <f t="shared" si="81"/>
        <v>0</v>
      </c>
      <c r="AR215" s="62">
        <f t="shared" si="81"/>
        <v>0</v>
      </c>
      <c r="AS215" s="62">
        <f t="shared" si="81"/>
        <v>0</v>
      </c>
      <c r="AT215" s="62">
        <f t="shared" si="81"/>
        <v>0</v>
      </c>
      <c r="AU215" s="62">
        <f t="shared" si="81"/>
        <v>0</v>
      </c>
      <c r="AV215" s="93">
        <f t="shared" si="81"/>
        <v>0</v>
      </c>
      <c r="AX215" s="59">
        <f t="shared" si="66"/>
        <v>0</v>
      </c>
      <c r="AY215" s="59">
        <f t="shared" si="67"/>
        <v>0</v>
      </c>
      <c r="AZ215" s="59">
        <f t="shared" si="68"/>
        <v>0</v>
      </c>
      <c r="BA215" s="59">
        <f t="shared" si="69"/>
        <v>0</v>
      </c>
      <c r="BB215" s="59">
        <f t="shared" si="70"/>
        <v>0</v>
      </c>
      <c r="BC215" s="59">
        <f t="shared" si="71"/>
        <v>0</v>
      </c>
      <c r="BD215" s="59">
        <f t="shared" si="72"/>
        <v>0</v>
      </c>
      <c r="BE215" s="59">
        <f t="shared" si="73"/>
        <v>0</v>
      </c>
      <c r="BF215" s="59">
        <f t="shared" si="74"/>
        <v>0</v>
      </c>
      <c r="BG215" s="59">
        <f t="shared" si="75"/>
        <v>0</v>
      </c>
      <c r="BH215" s="59">
        <f t="shared" si="76"/>
        <v>0</v>
      </c>
      <c r="BI215" s="59">
        <f t="shared" si="77"/>
        <v>0</v>
      </c>
      <c r="BJ215" s="59">
        <f t="shared" si="78"/>
        <v>0</v>
      </c>
      <c r="BK215" s="59">
        <f t="shared" si="79"/>
        <v>0</v>
      </c>
      <c r="BL215" s="53">
        <f t="shared" si="80"/>
        <v>0</v>
      </c>
    </row>
    <row r="216" spans="1:64" hidden="1">
      <c r="A216" s="53">
        <v>94</v>
      </c>
      <c r="B216" s="64" t="str">
        <f t="shared" si="82"/>
        <v/>
      </c>
      <c r="C216" s="64" t="str">
        <f t="shared" si="82"/>
        <v/>
      </c>
      <c r="D216" s="64" t="str">
        <f t="shared" si="82"/>
        <v/>
      </c>
      <c r="E216" s="64" t="str">
        <f t="shared" si="82"/>
        <v/>
      </c>
      <c r="F216" s="64" t="str">
        <f t="shared" si="82"/>
        <v/>
      </c>
      <c r="G216" s="64" t="str">
        <f t="shared" si="82"/>
        <v/>
      </c>
      <c r="H216" s="64" t="str">
        <f t="shared" si="82"/>
        <v/>
      </c>
      <c r="I216" s="64" t="str">
        <f t="shared" si="82"/>
        <v/>
      </c>
      <c r="J216" s="64" t="str">
        <f t="shared" si="82"/>
        <v/>
      </c>
      <c r="K216" s="64" t="str">
        <f t="shared" si="82"/>
        <v/>
      </c>
      <c r="L216" s="64" t="str">
        <f t="shared" si="82"/>
        <v/>
      </c>
      <c r="M216" s="64" t="str">
        <f t="shared" si="82"/>
        <v/>
      </c>
      <c r="N216" s="64" t="str">
        <f t="shared" si="82"/>
        <v/>
      </c>
      <c r="O216" s="64" t="str">
        <f t="shared" si="82"/>
        <v/>
      </c>
      <c r="P216" s="64" t="str">
        <f t="shared" si="82"/>
        <v/>
      </c>
      <c r="R216" s="53">
        <v>94</v>
      </c>
      <c r="S216" s="53" t="str">
        <f t="shared" si="83"/>
        <v/>
      </c>
      <c r="T216" s="53" t="str">
        <f t="shared" si="83"/>
        <v/>
      </c>
      <c r="U216" s="53" t="str">
        <f t="shared" si="83"/>
        <v/>
      </c>
      <c r="V216" s="53" t="str">
        <f t="shared" si="83"/>
        <v/>
      </c>
      <c r="W216" s="53" t="str">
        <f t="shared" si="83"/>
        <v/>
      </c>
      <c r="X216" s="53" t="str">
        <f t="shared" si="83"/>
        <v/>
      </c>
      <c r="Y216" s="53" t="str">
        <f t="shared" si="83"/>
        <v/>
      </c>
      <c r="Z216" s="53" t="str">
        <f t="shared" si="83"/>
        <v/>
      </c>
      <c r="AA216" s="53" t="str">
        <f t="shared" si="83"/>
        <v/>
      </c>
      <c r="AB216" s="53" t="str">
        <f t="shared" si="83"/>
        <v/>
      </c>
      <c r="AC216" s="53" t="str">
        <f t="shared" si="83"/>
        <v/>
      </c>
      <c r="AD216" s="53" t="str">
        <f t="shared" si="83"/>
        <v/>
      </c>
      <c r="AE216" s="53" t="str">
        <f t="shared" si="83"/>
        <v/>
      </c>
      <c r="AF216" s="53" t="str">
        <f t="shared" si="83"/>
        <v/>
      </c>
      <c r="AG216" s="53" t="str">
        <f t="shared" si="83"/>
        <v/>
      </c>
      <c r="AI216" s="92">
        <f t="shared" si="81"/>
        <v>0</v>
      </c>
      <c r="AJ216" s="62">
        <f t="shared" si="81"/>
        <v>0</v>
      </c>
      <c r="AK216" s="62">
        <f t="shared" si="81"/>
        <v>0</v>
      </c>
      <c r="AL216" s="62">
        <f t="shared" si="81"/>
        <v>0</v>
      </c>
      <c r="AM216" s="62">
        <f t="shared" si="81"/>
        <v>0</v>
      </c>
      <c r="AN216" s="62">
        <f t="shared" si="81"/>
        <v>0</v>
      </c>
      <c r="AO216" s="62">
        <f t="shared" si="81"/>
        <v>0</v>
      </c>
      <c r="AP216" s="62">
        <f t="shared" si="81"/>
        <v>0</v>
      </c>
      <c r="AQ216" s="62">
        <f t="shared" si="81"/>
        <v>0</v>
      </c>
      <c r="AR216" s="62">
        <f t="shared" si="81"/>
        <v>0</v>
      </c>
      <c r="AS216" s="62">
        <f t="shared" si="81"/>
        <v>0</v>
      </c>
      <c r="AT216" s="62">
        <f t="shared" si="81"/>
        <v>0</v>
      </c>
      <c r="AU216" s="62">
        <f t="shared" si="81"/>
        <v>0</v>
      </c>
      <c r="AV216" s="93">
        <f t="shared" si="81"/>
        <v>0</v>
      </c>
      <c r="AX216" s="59">
        <f t="shared" si="66"/>
        <v>0</v>
      </c>
      <c r="AY216" s="59">
        <f t="shared" si="67"/>
        <v>0</v>
      </c>
      <c r="AZ216" s="59">
        <f t="shared" si="68"/>
        <v>0</v>
      </c>
      <c r="BA216" s="59">
        <f t="shared" si="69"/>
        <v>0</v>
      </c>
      <c r="BB216" s="59">
        <f t="shared" si="70"/>
        <v>0</v>
      </c>
      <c r="BC216" s="59">
        <f t="shared" si="71"/>
        <v>0</v>
      </c>
      <c r="BD216" s="59">
        <f t="shared" si="72"/>
        <v>0</v>
      </c>
      <c r="BE216" s="59">
        <f t="shared" si="73"/>
        <v>0</v>
      </c>
      <c r="BF216" s="59">
        <f t="shared" si="74"/>
        <v>0</v>
      </c>
      <c r="BG216" s="59">
        <f t="shared" si="75"/>
        <v>0</v>
      </c>
      <c r="BH216" s="59">
        <f t="shared" si="76"/>
        <v>0</v>
      </c>
      <c r="BI216" s="59">
        <f t="shared" si="77"/>
        <v>0</v>
      </c>
      <c r="BJ216" s="59">
        <f t="shared" si="78"/>
        <v>0</v>
      </c>
      <c r="BK216" s="59">
        <f t="shared" si="79"/>
        <v>0</v>
      </c>
      <c r="BL216" s="53">
        <f t="shared" si="80"/>
        <v>0</v>
      </c>
    </row>
    <row r="217" spans="1:64" hidden="1">
      <c r="A217" s="53">
        <v>95</v>
      </c>
      <c r="B217" s="64" t="str">
        <f t="shared" si="82"/>
        <v/>
      </c>
      <c r="C217" s="64" t="str">
        <f t="shared" si="82"/>
        <v/>
      </c>
      <c r="D217" s="64" t="str">
        <f t="shared" si="82"/>
        <v/>
      </c>
      <c r="E217" s="64" t="str">
        <f t="shared" si="82"/>
        <v/>
      </c>
      <c r="F217" s="64" t="str">
        <f t="shared" si="82"/>
        <v/>
      </c>
      <c r="G217" s="64" t="str">
        <f t="shared" si="82"/>
        <v/>
      </c>
      <c r="H217" s="64" t="str">
        <f t="shared" si="82"/>
        <v/>
      </c>
      <c r="I217" s="64" t="str">
        <f t="shared" si="82"/>
        <v/>
      </c>
      <c r="J217" s="64" t="str">
        <f t="shared" si="82"/>
        <v/>
      </c>
      <c r="K217" s="64" t="str">
        <f t="shared" si="82"/>
        <v/>
      </c>
      <c r="L217" s="64" t="str">
        <f t="shared" si="82"/>
        <v/>
      </c>
      <c r="M217" s="64" t="str">
        <f t="shared" si="82"/>
        <v/>
      </c>
      <c r="N217" s="64" t="str">
        <f t="shared" si="82"/>
        <v/>
      </c>
      <c r="O217" s="64" t="str">
        <f t="shared" si="82"/>
        <v/>
      </c>
      <c r="P217" s="64" t="str">
        <f t="shared" si="82"/>
        <v/>
      </c>
      <c r="R217" s="53">
        <v>95</v>
      </c>
      <c r="S217" s="53" t="str">
        <f t="shared" si="83"/>
        <v/>
      </c>
      <c r="T217" s="53" t="str">
        <f t="shared" si="83"/>
        <v/>
      </c>
      <c r="U217" s="53" t="str">
        <f t="shared" si="83"/>
        <v/>
      </c>
      <c r="V217" s="53" t="str">
        <f t="shared" si="83"/>
        <v/>
      </c>
      <c r="W217" s="53" t="str">
        <f t="shared" si="83"/>
        <v/>
      </c>
      <c r="X217" s="53" t="str">
        <f t="shared" si="83"/>
        <v/>
      </c>
      <c r="Y217" s="53" t="str">
        <f t="shared" si="83"/>
        <v/>
      </c>
      <c r="Z217" s="53" t="str">
        <f t="shared" si="83"/>
        <v/>
      </c>
      <c r="AA217" s="53" t="str">
        <f t="shared" si="83"/>
        <v/>
      </c>
      <c r="AB217" s="53" t="str">
        <f t="shared" si="83"/>
        <v/>
      </c>
      <c r="AC217" s="53" t="str">
        <f t="shared" si="83"/>
        <v/>
      </c>
      <c r="AD217" s="53" t="str">
        <f t="shared" si="83"/>
        <v/>
      </c>
      <c r="AE217" s="53" t="str">
        <f t="shared" si="83"/>
        <v/>
      </c>
      <c r="AF217" s="53" t="str">
        <f t="shared" si="83"/>
        <v/>
      </c>
      <c r="AG217" s="53" t="str">
        <f t="shared" si="83"/>
        <v/>
      </c>
      <c r="AI217" s="92">
        <f t="shared" si="81"/>
        <v>0</v>
      </c>
      <c r="AJ217" s="62">
        <f t="shared" si="81"/>
        <v>0</v>
      </c>
      <c r="AK217" s="62">
        <f t="shared" si="81"/>
        <v>0</v>
      </c>
      <c r="AL217" s="62">
        <f t="shared" si="81"/>
        <v>0</v>
      </c>
      <c r="AM217" s="62">
        <f t="shared" si="81"/>
        <v>0</v>
      </c>
      <c r="AN217" s="62">
        <f t="shared" si="81"/>
        <v>0</v>
      </c>
      <c r="AO217" s="62">
        <f t="shared" si="81"/>
        <v>0</v>
      </c>
      <c r="AP217" s="62">
        <f t="shared" si="81"/>
        <v>0</v>
      </c>
      <c r="AQ217" s="62">
        <f t="shared" si="81"/>
        <v>0</v>
      </c>
      <c r="AR217" s="62">
        <f t="shared" si="81"/>
        <v>0</v>
      </c>
      <c r="AS217" s="62">
        <f t="shared" si="81"/>
        <v>0</v>
      </c>
      <c r="AT217" s="62">
        <f t="shared" si="81"/>
        <v>0</v>
      </c>
      <c r="AU217" s="62">
        <f t="shared" si="81"/>
        <v>0</v>
      </c>
      <c r="AV217" s="93">
        <f t="shared" si="81"/>
        <v>0</v>
      </c>
      <c r="AX217" s="59">
        <f t="shared" si="66"/>
        <v>0</v>
      </c>
      <c r="AY217" s="59">
        <f t="shared" si="67"/>
        <v>0</v>
      </c>
      <c r="AZ217" s="59">
        <f t="shared" si="68"/>
        <v>0</v>
      </c>
      <c r="BA217" s="59">
        <f t="shared" si="69"/>
        <v>0</v>
      </c>
      <c r="BB217" s="59">
        <f t="shared" si="70"/>
        <v>0</v>
      </c>
      <c r="BC217" s="59">
        <f t="shared" si="71"/>
        <v>0</v>
      </c>
      <c r="BD217" s="59">
        <f t="shared" si="72"/>
        <v>0</v>
      </c>
      <c r="BE217" s="59">
        <f t="shared" si="73"/>
        <v>0</v>
      </c>
      <c r="BF217" s="59">
        <f t="shared" si="74"/>
        <v>0</v>
      </c>
      <c r="BG217" s="59">
        <f t="shared" si="75"/>
        <v>0</v>
      </c>
      <c r="BH217" s="59">
        <f t="shared" si="76"/>
        <v>0</v>
      </c>
      <c r="BI217" s="59">
        <f t="shared" si="77"/>
        <v>0</v>
      </c>
      <c r="BJ217" s="59">
        <f t="shared" si="78"/>
        <v>0</v>
      </c>
      <c r="BK217" s="59">
        <f t="shared" si="79"/>
        <v>0</v>
      </c>
      <c r="BL217" s="53">
        <f t="shared" si="80"/>
        <v>0</v>
      </c>
    </row>
    <row r="218" spans="1:64" hidden="1">
      <c r="A218" s="53">
        <v>96</v>
      </c>
      <c r="B218" s="64" t="str">
        <f t="shared" si="82"/>
        <v/>
      </c>
      <c r="C218" s="64" t="str">
        <f t="shared" si="82"/>
        <v/>
      </c>
      <c r="D218" s="64" t="str">
        <f t="shared" si="82"/>
        <v/>
      </c>
      <c r="E218" s="64" t="str">
        <f t="shared" si="82"/>
        <v/>
      </c>
      <c r="F218" s="64" t="str">
        <f t="shared" si="82"/>
        <v/>
      </c>
      <c r="G218" s="64" t="str">
        <f t="shared" si="82"/>
        <v/>
      </c>
      <c r="H218" s="64" t="str">
        <f t="shared" si="82"/>
        <v/>
      </c>
      <c r="I218" s="64" t="str">
        <f t="shared" si="82"/>
        <v/>
      </c>
      <c r="J218" s="64" t="str">
        <f t="shared" si="82"/>
        <v/>
      </c>
      <c r="K218" s="64" t="str">
        <f t="shared" si="82"/>
        <v/>
      </c>
      <c r="L218" s="64" t="str">
        <f t="shared" si="82"/>
        <v/>
      </c>
      <c r="M218" s="64" t="str">
        <f t="shared" si="82"/>
        <v/>
      </c>
      <c r="N218" s="64" t="str">
        <f t="shared" si="82"/>
        <v/>
      </c>
      <c r="O218" s="64" t="str">
        <f t="shared" si="82"/>
        <v/>
      </c>
      <c r="P218" s="64" t="str">
        <f t="shared" si="82"/>
        <v/>
      </c>
      <c r="R218" s="53">
        <v>96</v>
      </c>
      <c r="S218" s="53" t="str">
        <f t="shared" si="83"/>
        <v/>
      </c>
      <c r="T218" s="53" t="str">
        <f t="shared" si="83"/>
        <v/>
      </c>
      <c r="U218" s="53" t="str">
        <f t="shared" si="83"/>
        <v/>
      </c>
      <c r="V218" s="53" t="str">
        <f t="shared" si="83"/>
        <v/>
      </c>
      <c r="W218" s="53" t="str">
        <f t="shared" si="83"/>
        <v/>
      </c>
      <c r="X218" s="53" t="str">
        <f t="shared" si="83"/>
        <v/>
      </c>
      <c r="Y218" s="53" t="str">
        <f t="shared" si="83"/>
        <v/>
      </c>
      <c r="Z218" s="53" t="str">
        <f t="shared" si="83"/>
        <v/>
      </c>
      <c r="AA218" s="53" t="str">
        <f t="shared" si="83"/>
        <v/>
      </c>
      <c r="AB218" s="53" t="str">
        <f t="shared" si="83"/>
        <v/>
      </c>
      <c r="AC218" s="53" t="str">
        <f t="shared" si="83"/>
        <v/>
      </c>
      <c r="AD218" s="53" t="str">
        <f t="shared" si="83"/>
        <v/>
      </c>
      <c r="AE218" s="53" t="str">
        <f t="shared" si="83"/>
        <v/>
      </c>
      <c r="AF218" s="53" t="str">
        <f t="shared" si="83"/>
        <v/>
      </c>
      <c r="AG218" s="53" t="str">
        <f t="shared" si="83"/>
        <v/>
      </c>
      <c r="AI218" s="92">
        <f t="shared" si="81"/>
        <v>0</v>
      </c>
      <c r="AJ218" s="62">
        <f t="shared" si="81"/>
        <v>0</v>
      </c>
      <c r="AK218" s="62">
        <f t="shared" si="81"/>
        <v>0</v>
      </c>
      <c r="AL218" s="62">
        <f t="shared" si="81"/>
        <v>0</v>
      </c>
      <c r="AM218" s="62">
        <f t="shared" si="81"/>
        <v>0</v>
      </c>
      <c r="AN218" s="62">
        <f t="shared" si="81"/>
        <v>0</v>
      </c>
      <c r="AO218" s="62">
        <f t="shared" si="81"/>
        <v>0</v>
      </c>
      <c r="AP218" s="62">
        <f t="shared" si="81"/>
        <v>0</v>
      </c>
      <c r="AQ218" s="62">
        <f t="shared" si="81"/>
        <v>0</v>
      </c>
      <c r="AR218" s="62">
        <f t="shared" si="81"/>
        <v>0</v>
      </c>
      <c r="AS218" s="62">
        <f t="shared" si="81"/>
        <v>0</v>
      </c>
      <c r="AT218" s="62">
        <f t="shared" si="81"/>
        <v>0</v>
      </c>
      <c r="AU218" s="62">
        <f t="shared" si="81"/>
        <v>0</v>
      </c>
      <c r="AV218" s="93">
        <f t="shared" si="81"/>
        <v>0</v>
      </c>
      <c r="AX218" s="59">
        <f t="shared" si="66"/>
        <v>0</v>
      </c>
      <c r="AY218" s="59">
        <f t="shared" si="67"/>
        <v>0</v>
      </c>
      <c r="AZ218" s="59">
        <f t="shared" si="68"/>
        <v>0</v>
      </c>
      <c r="BA218" s="59">
        <f t="shared" si="69"/>
        <v>0</v>
      </c>
      <c r="BB218" s="59">
        <f t="shared" si="70"/>
        <v>0</v>
      </c>
      <c r="BC218" s="59">
        <f t="shared" si="71"/>
        <v>0</v>
      </c>
      <c r="BD218" s="59">
        <f t="shared" si="72"/>
        <v>0</v>
      </c>
      <c r="BE218" s="59">
        <f t="shared" si="73"/>
        <v>0</v>
      </c>
      <c r="BF218" s="59">
        <f t="shared" si="74"/>
        <v>0</v>
      </c>
      <c r="BG218" s="59">
        <f t="shared" si="75"/>
        <v>0</v>
      </c>
      <c r="BH218" s="59">
        <f t="shared" si="76"/>
        <v>0</v>
      </c>
      <c r="BI218" s="59">
        <f t="shared" si="77"/>
        <v>0</v>
      </c>
      <c r="BJ218" s="59">
        <f t="shared" si="78"/>
        <v>0</v>
      </c>
      <c r="BK218" s="59">
        <f t="shared" si="79"/>
        <v>0</v>
      </c>
      <c r="BL218" s="53">
        <f t="shared" si="80"/>
        <v>0</v>
      </c>
    </row>
    <row r="219" spans="1:64" hidden="1">
      <c r="A219" s="53">
        <v>97</v>
      </c>
      <c r="B219" s="64" t="str">
        <f t="shared" ref="B219:P222" si="84">IF(B103="","",RANK(B103,$B103:$P103,1))</f>
        <v/>
      </c>
      <c r="C219" s="64" t="str">
        <f t="shared" si="84"/>
        <v/>
      </c>
      <c r="D219" s="64" t="str">
        <f t="shared" si="84"/>
        <v/>
      </c>
      <c r="E219" s="64" t="str">
        <f t="shared" si="84"/>
        <v/>
      </c>
      <c r="F219" s="64" t="str">
        <f t="shared" si="84"/>
        <v/>
      </c>
      <c r="G219" s="64" t="str">
        <f t="shared" si="84"/>
        <v/>
      </c>
      <c r="H219" s="64" t="str">
        <f t="shared" si="84"/>
        <v/>
      </c>
      <c r="I219" s="64" t="str">
        <f t="shared" si="84"/>
        <v/>
      </c>
      <c r="J219" s="64" t="str">
        <f t="shared" si="84"/>
        <v/>
      </c>
      <c r="K219" s="64" t="str">
        <f t="shared" si="84"/>
        <v/>
      </c>
      <c r="L219" s="64" t="str">
        <f t="shared" si="84"/>
        <v/>
      </c>
      <c r="M219" s="64" t="str">
        <f t="shared" si="84"/>
        <v/>
      </c>
      <c r="N219" s="64" t="str">
        <f t="shared" si="84"/>
        <v/>
      </c>
      <c r="O219" s="64" t="str">
        <f t="shared" si="84"/>
        <v/>
      </c>
      <c r="P219" s="64" t="str">
        <f t="shared" si="84"/>
        <v/>
      </c>
      <c r="R219" s="53">
        <v>97</v>
      </c>
      <c r="S219" s="53" t="str">
        <f t="shared" si="83"/>
        <v/>
      </c>
      <c r="T219" s="53" t="str">
        <f t="shared" si="83"/>
        <v/>
      </c>
      <c r="U219" s="53" t="str">
        <f t="shared" si="83"/>
        <v/>
      </c>
      <c r="V219" s="53" t="str">
        <f t="shared" si="83"/>
        <v/>
      </c>
      <c r="W219" s="53" t="str">
        <f t="shared" si="83"/>
        <v/>
      </c>
      <c r="X219" s="53" t="str">
        <f t="shared" si="83"/>
        <v/>
      </c>
      <c r="Y219" s="53" t="str">
        <f t="shared" si="83"/>
        <v/>
      </c>
      <c r="Z219" s="53" t="str">
        <f t="shared" si="83"/>
        <v/>
      </c>
      <c r="AA219" s="53" t="str">
        <f t="shared" si="83"/>
        <v/>
      </c>
      <c r="AB219" s="53" t="str">
        <f t="shared" si="83"/>
        <v/>
      </c>
      <c r="AC219" s="53" t="str">
        <f t="shared" si="83"/>
        <v/>
      </c>
      <c r="AD219" s="53" t="str">
        <f t="shared" si="83"/>
        <v/>
      </c>
      <c r="AE219" s="53" t="str">
        <f t="shared" si="83"/>
        <v/>
      </c>
      <c r="AF219" s="53" t="str">
        <f t="shared" si="83"/>
        <v/>
      </c>
      <c r="AG219" s="53" t="str">
        <f t="shared" si="83"/>
        <v/>
      </c>
      <c r="AI219" s="92">
        <f t="shared" si="81"/>
        <v>0</v>
      </c>
      <c r="AJ219" s="62">
        <f t="shared" si="81"/>
        <v>0</v>
      </c>
      <c r="AK219" s="62">
        <f t="shared" si="81"/>
        <v>0</v>
      </c>
      <c r="AL219" s="62">
        <f t="shared" si="81"/>
        <v>0</v>
      </c>
      <c r="AM219" s="62">
        <f t="shared" si="81"/>
        <v>0</v>
      </c>
      <c r="AN219" s="62">
        <f t="shared" si="81"/>
        <v>0</v>
      </c>
      <c r="AO219" s="62">
        <f t="shared" si="81"/>
        <v>0</v>
      </c>
      <c r="AP219" s="62">
        <f t="shared" si="81"/>
        <v>0</v>
      </c>
      <c r="AQ219" s="62">
        <f t="shared" si="81"/>
        <v>0</v>
      </c>
      <c r="AR219" s="62">
        <f t="shared" si="81"/>
        <v>0</v>
      </c>
      <c r="AS219" s="62">
        <f t="shared" si="81"/>
        <v>0</v>
      </c>
      <c r="AT219" s="62">
        <f t="shared" si="81"/>
        <v>0</v>
      </c>
      <c r="AU219" s="62">
        <f t="shared" si="81"/>
        <v>0</v>
      </c>
      <c r="AV219" s="93">
        <f t="shared" si="81"/>
        <v>0</v>
      </c>
      <c r="AX219" s="59">
        <f t="shared" si="66"/>
        <v>0</v>
      </c>
      <c r="AY219" s="59">
        <f t="shared" si="67"/>
        <v>0</v>
      </c>
      <c r="AZ219" s="59">
        <f t="shared" si="68"/>
        <v>0</v>
      </c>
      <c r="BA219" s="59">
        <f t="shared" si="69"/>
        <v>0</v>
      </c>
      <c r="BB219" s="59">
        <f t="shared" si="70"/>
        <v>0</v>
      </c>
      <c r="BC219" s="59">
        <f t="shared" si="71"/>
        <v>0</v>
      </c>
      <c r="BD219" s="59">
        <f t="shared" si="72"/>
        <v>0</v>
      </c>
      <c r="BE219" s="59">
        <f t="shared" si="73"/>
        <v>0</v>
      </c>
      <c r="BF219" s="59">
        <f t="shared" si="74"/>
        <v>0</v>
      </c>
      <c r="BG219" s="59">
        <f t="shared" si="75"/>
        <v>0</v>
      </c>
      <c r="BH219" s="59">
        <f t="shared" si="76"/>
        <v>0</v>
      </c>
      <c r="BI219" s="59">
        <f t="shared" si="77"/>
        <v>0</v>
      </c>
      <c r="BJ219" s="59">
        <f t="shared" si="78"/>
        <v>0</v>
      </c>
      <c r="BK219" s="59">
        <f t="shared" si="79"/>
        <v>0</v>
      </c>
      <c r="BL219" s="53">
        <f t="shared" si="80"/>
        <v>0</v>
      </c>
    </row>
    <row r="220" spans="1:64" hidden="1">
      <c r="A220" s="53">
        <v>98</v>
      </c>
      <c r="B220" s="64" t="str">
        <f t="shared" si="84"/>
        <v/>
      </c>
      <c r="C220" s="64" t="str">
        <f t="shared" si="84"/>
        <v/>
      </c>
      <c r="D220" s="64" t="str">
        <f t="shared" si="84"/>
        <v/>
      </c>
      <c r="E220" s="64" t="str">
        <f t="shared" si="84"/>
        <v/>
      </c>
      <c r="F220" s="64" t="str">
        <f t="shared" si="84"/>
        <v/>
      </c>
      <c r="G220" s="64" t="str">
        <f t="shared" si="84"/>
        <v/>
      </c>
      <c r="H220" s="64" t="str">
        <f t="shared" si="84"/>
        <v/>
      </c>
      <c r="I220" s="64" t="str">
        <f t="shared" si="84"/>
        <v/>
      </c>
      <c r="J220" s="64" t="str">
        <f t="shared" si="84"/>
        <v/>
      </c>
      <c r="K220" s="64" t="str">
        <f t="shared" si="84"/>
        <v/>
      </c>
      <c r="L220" s="64" t="str">
        <f t="shared" si="84"/>
        <v/>
      </c>
      <c r="M220" s="64" t="str">
        <f t="shared" si="84"/>
        <v/>
      </c>
      <c r="N220" s="64" t="str">
        <f t="shared" si="84"/>
        <v/>
      </c>
      <c r="O220" s="64" t="str">
        <f t="shared" si="84"/>
        <v/>
      </c>
      <c r="P220" s="64" t="str">
        <f t="shared" si="84"/>
        <v/>
      </c>
      <c r="R220" s="53">
        <v>98</v>
      </c>
      <c r="S220" s="53" t="str">
        <f t="shared" ref="S220:AG222" si="85">IF(B104="","",COUNTIF($B220:$P220,B220))</f>
        <v/>
      </c>
      <c r="T220" s="53" t="str">
        <f t="shared" si="85"/>
        <v/>
      </c>
      <c r="U220" s="53" t="str">
        <f t="shared" si="85"/>
        <v/>
      </c>
      <c r="V220" s="53" t="str">
        <f t="shared" si="85"/>
        <v/>
      </c>
      <c r="W220" s="53" t="str">
        <f t="shared" si="85"/>
        <v/>
      </c>
      <c r="X220" s="53" t="str">
        <f t="shared" si="85"/>
        <v/>
      </c>
      <c r="Y220" s="53" t="str">
        <f t="shared" si="85"/>
        <v/>
      </c>
      <c r="Z220" s="53" t="str">
        <f t="shared" si="85"/>
        <v/>
      </c>
      <c r="AA220" s="53" t="str">
        <f t="shared" si="85"/>
        <v/>
      </c>
      <c r="AB220" s="53" t="str">
        <f t="shared" si="85"/>
        <v/>
      </c>
      <c r="AC220" s="53" t="str">
        <f t="shared" si="85"/>
        <v/>
      </c>
      <c r="AD220" s="53" t="str">
        <f t="shared" si="85"/>
        <v/>
      </c>
      <c r="AE220" s="53" t="str">
        <f t="shared" si="85"/>
        <v/>
      </c>
      <c r="AF220" s="53" t="str">
        <f t="shared" si="85"/>
        <v/>
      </c>
      <c r="AG220" s="53" t="str">
        <f t="shared" si="85"/>
        <v/>
      </c>
      <c r="AI220" s="92">
        <f t="shared" si="81"/>
        <v>0</v>
      </c>
      <c r="AJ220" s="62">
        <f t="shared" si="81"/>
        <v>0</v>
      </c>
      <c r="AK220" s="62">
        <f t="shared" si="81"/>
        <v>0</v>
      </c>
      <c r="AL220" s="62">
        <f t="shared" si="81"/>
        <v>0</v>
      </c>
      <c r="AM220" s="62">
        <f t="shared" si="81"/>
        <v>0</v>
      </c>
      <c r="AN220" s="62">
        <f t="shared" si="81"/>
        <v>0</v>
      </c>
      <c r="AO220" s="62">
        <f t="shared" si="81"/>
        <v>0</v>
      </c>
      <c r="AP220" s="62">
        <f t="shared" si="81"/>
        <v>0</v>
      </c>
      <c r="AQ220" s="62">
        <f t="shared" si="81"/>
        <v>0</v>
      </c>
      <c r="AR220" s="62">
        <f t="shared" si="81"/>
        <v>0</v>
      </c>
      <c r="AS220" s="62">
        <f t="shared" si="81"/>
        <v>0</v>
      </c>
      <c r="AT220" s="62">
        <f t="shared" si="81"/>
        <v>0</v>
      </c>
      <c r="AU220" s="62">
        <f t="shared" si="81"/>
        <v>0</v>
      </c>
      <c r="AV220" s="93">
        <f t="shared" si="81"/>
        <v>0</v>
      </c>
      <c r="AX220" s="59">
        <f t="shared" si="66"/>
        <v>0</v>
      </c>
      <c r="AY220" s="59">
        <f t="shared" si="67"/>
        <v>0</v>
      </c>
      <c r="AZ220" s="59">
        <f t="shared" si="68"/>
        <v>0</v>
      </c>
      <c r="BA220" s="59">
        <f t="shared" si="69"/>
        <v>0</v>
      </c>
      <c r="BB220" s="59">
        <f t="shared" si="70"/>
        <v>0</v>
      </c>
      <c r="BC220" s="59">
        <f t="shared" si="71"/>
        <v>0</v>
      </c>
      <c r="BD220" s="59">
        <f t="shared" si="72"/>
        <v>0</v>
      </c>
      <c r="BE220" s="59">
        <f t="shared" si="73"/>
        <v>0</v>
      </c>
      <c r="BF220" s="59">
        <f t="shared" si="74"/>
        <v>0</v>
      </c>
      <c r="BG220" s="59">
        <f t="shared" si="75"/>
        <v>0</v>
      </c>
      <c r="BH220" s="59">
        <f t="shared" si="76"/>
        <v>0</v>
      </c>
      <c r="BI220" s="59">
        <f t="shared" si="77"/>
        <v>0</v>
      </c>
      <c r="BJ220" s="59">
        <f t="shared" si="78"/>
        <v>0</v>
      </c>
      <c r="BK220" s="59">
        <f t="shared" si="79"/>
        <v>0</v>
      </c>
      <c r="BL220" s="53">
        <f t="shared" si="80"/>
        <v>0</v>
      </c>
    </row>
    <row r="221" spans="1:64" hidden="1">
      <c r="A221" s="53">
        <v>99</v>
      </c>
      <c r="B221" s="64" t="str">
        <f t="shared" si="84"/>
        <v/>
      </c>
      <c r="C221" s="64" t="str">
        <f t="shared" si="84"/>
        <v/>
      </c>
      <c r="D221" s="64" t="str">
        <f t="shared" si="84"/>
        <v/>
      </c>
      <c r="E221" s="64" t="str">
        <f t="shared" si="84"/>
        <v/>
      </c>
      <c r="F221" s="64" t="str">
        <f t="shared" si="84"/>
        <v/>
      </c>
      <c r="G221" s="64" t="str">
        <f t="shared" si="84"/>
        <v/>
      </c>
      <c r="H221" s="64" t="str">
        <f t="shared" si="84"/>
        <v/>
      </c>
      <c r="I221" s="64" t="str">
        <f t="shared" si="84"/>
        <v/>
      </c>
      <c r="J221" s="64" t="str">
        <f t="shared" si="84"/>
        <v/>
      </c>
      <c r="K221" s="64" t="str">
        <f t="shared" si="84"/>
        <v/>
      </c>
      <c r="L221" s="64" t="str">
        <f t="shared" si="84"/>
        <v/>
      </c>
      <c r="M221" s="64" t="str">
        <f t="shared" si="84"/>
        <v/>
      </c>
      <c r="N221" s="64" t="str">
        <f t="shared" si="84"/>
        <v/>
      </c>
      <c r="O221" s="64" t="str">
        <f t="shared" si="84"/>
        <v/>
      </c>
      <c r="P221" s="64" t="str">
        <f t="shared" si="84"/>
        <v/>
      </c>
      <c r="R221" s="53">
        <v>99</v>
      </c>
      <c r="S221" s="53" t="str">
        <f t="shared" si="85"/>
        <v/>
      </c>
      <c r="T221" s="53" t="str">
        <f t="shared" si="85"/>
        <v/>
      </c>
      <c r="U221" s="53" t="str">
        <f t="shared" si="85"/>
        <v/>
      </c>
      <c r="V221" s="53" t="str">
        <f t="shared" si="85"/>
        <v/>
      </c>
      <c r="W221" s="53" t="str">
        <f t="shared" si="85"/>
        <v/>
      </c>
      <c r="X221" s="53" t="str">
        <f t="shared" si="85"/>
        <v/>
      </c>
      <c r="Y221" s="53" t="str">
        <f t="shared" si="85"/>
        <v/>
      </c>
      <c r="Z221" s="53" t="str">
        <f t="shared" si="85"/>
        <v/>
      </c>
      <c r="AA221" s="53" t="str">
        <f t="shared" si="85"/>
        <v/>
      </c>
      <c r="AB221" s="53" t="str">
        <f t="shared" si="85"/>
        <v/>
      </c>
      <c r="AC221" s="53" t="str">
        <f t="shared" si="85"/>
        <v/>
      </c>
      <c r="AD221" s="53" t="str">
        <f t="shared" si="85"/>
        <v/>
      </c>
      <c r="AE221" s="53" t="str">
        <f t="shared" si="85"/>
        <v/>
      </c>
      <c r="AF221" s="53" t="str">
        <f t="shared" si="85"/>
        <v/>
      </c>
      <c r="AG221" s="53" t="str">
        <f t="shared" si="85"/>
        <v/>
      </c>
      <c r="AI221" s="92">
        <f t="shared" si="81"/>
        <v>0</v>
      </c>
      <c r="AJ221" s="62">
        <f t="shared" si="81"/>
        <v>0</v>
      </c>
      <c r="AK221" s="62">
        <f t="shared" si="81"/>
        <v>0</v>
      </c>
      <c r="AL221" s="62">
        <f t="shared" si="81"/>
        <v>0</v>
      </c>
      <c r="AM221" s="62">
        <f t="shared" si="81"/>
        <v>0</v>
      </c>
      <c r="AN221" s="62">
        <f t="shared" si="81"/>
        <v>0</v>
      </c>
      <c r="AO221" s="62">
        <f t="shared" si="81"/>
        <v>0</v>
      </c>
      <c r="AP221" s="62">
        <f t="shared" si="81"/>
        <v>0</v>
      </c>
      <c r="AQ221" s="62">
        <f t="shared" si="81"/>
        <v>0</v>
      </c>
      <c r="AR221" s="62">
        <f t="shared" si="81"/>
        <v>0</v>
      </c>
      <c r="AS221" s="62">
        <f t="shared" si="81"/>
        <v>0</v>
      </c>
      <c r="AT221" s="62">
        <f t="shared" si="81"/>
        <v>0</v>
      </c>
      <c r="AU221" s="62">
        <f t="shared" si="81"/>
        <v>0</v>
      </c>
      <c r="AV221" s="93">
        <f t="shared" si="81"/>
        <v>0</v>
      </c>
      <c r="AX221" s="59">
        <f t="shared" si="66"/>
        <v>0</v>
      </c>
      <c r="AY221" s="59">
        <f t="shared" si="67"/>
        <v>0</v>
      </c>
      <c r="AZ221" s="59">
        <f t="shared" si="68"/>
        <v>0</v>
      </c>
      <c r="BA221" s="59">
        <f t="shared" si="69"/>
        <v>0</v>
      </c>
      <c r="BB221" s="59">
        <f t="shared" si="70"/>
        <v>0</v>
      </c>
      <c r="BC221" s="59">
        <f t="shared" si="71"/>
        <v>0</v>
      </c>
      <c r="BD221" s="59">
        <f t="shared" si="72"/>
        <v>0</v>
      </c>
      <c r="BE221" s="59">
        <f t="shared" si="73"/>
        <v>0</v>
      </c>
      <c r="BF221" s="59">
        <f t="shared" si="74"/>
        <v>0</v>
      </c>
      <c r="BG221" s="59">
        <f t="shared" si="75"/>
        <v>0</v>
      </c>
      <c r="BH221" s="59">
        <f t="shared" si="76"/>
        <v>0</v>
      </c>
      <c r="BI221" s="59">
        <f t="shared" si="77"/>
        <v>0</v>
      </c>
      <c r="BJ221" s="59">
        <f t="shared" si="78"/>
        <v>0</v>
      </c>
      <c r="BK221" s="59">
        <f t="shared" si="79"/>
        <v>0</v>
      </c>
      <c r="BL221" s="53">
        <f t="shared" si="80"/>
        <v>0</v>
      </c>
    </row>
    <row r="222" spans="1:64" hidden="1">
      <c r="A222" s="53">
        <v>100</v>
      </c>
      <c r="B222" s="64" t="str">
        <f t="shared" si="84"/>
        <v/>
      </c>
      <c r="C222" s="64" t="str">
        <f t="shared" si="84"/>
        <v/>
      </c>
      <c r="D222" s="64" t="str">
        <f t="shared" si="84"/>
        <v/>
      </c>
      <c r="E222" s="64" t="str">
        <f t="shared" si="84"/>
        <v/>
      </c>
      <c r="F222" s="64" t="str">
        <f t="shared" si="84"/>
        <v/>
      </c>
      <c r="G222" s="64" t="str">
        <f t="shared" si="84"/>
        <v/>
      </c>
      <c r="H222" s="64" t="str">
        <f t="shared" si="84"/>
        <v/>
      </c>
      <c r="I222" s="64" t="str">
        <f t="shared" si="84"/>
        <v/>
      </c>
      <c r="J222" s="64" t="str">
        <f t="shared" si="84"/>
        <v/>
      </c>
      <c r="K222" s="64" t="str">
        <f t="shared" si="84"/>
        <v/>
      </c>
      <c r="L222" s="64" t="str">
        <f t="shared" si="84"/>
        <v/>
      </c>
      <c r="M222" s="64" t="str">
        <f t="shared" si="84"/>
        <v/>
      </c>
      <c r="N222" s="64" t="str">
        <f t="shared" si="84"/>
        <v/>
      </c>
      <c r="O222" s="64" t="str">
        <f t="shared" si="84"/>
        <v/>
      </c>
      <c r="P222" s="64" t="str">
        <f t="shared" si="84"/>
        <v/>
      </c>
      <c r="R222" s="53">
        <v>100</v>
      </c>
      <c r="S222" s="53" t="str">
        <f t="shared" si="85"/>
        <v/>
      </c>
      <c r="T222" s="53" t="str">
        <f t="shared" si="85"/>
        <v/>
      </c>
      <c r="U222" s="53" t="str">
        <f t="shared" si="85"/>
        <v/>
      </c>
      <c r="V222" s="53" t="str">
        <f t="shared" si="85"/>
        <v/>
      </c>
      <c r="W222" s="53" t="str">
        <f t="shared" si="85"/>
        <v/>
      </c>
      <c r="X222" s="53" t="str">
        <f t="shared" si="85"/>
        <v/>
      </c>
      <c r="Y222" s="53" t="str">
        <f t="shared" si="85"/>
        <v/>
      </c>
      <c r="Z222" s="53" t="str">
        <f t="shared" si="85"/>
        <v/>
      </c>
      <c r="AA222" s="53" t="str">
        <f t="shared" si="85"/>
        <v/>
      </c>
      <c r="AB222" s="53" t="str">
        <f t="shared" si="85"/>
        <v/>
      </c>
      <c r="AC222" s="53" t="str">
        <f t="shared" si="85"/>
        <v/>
      </c>
      <c r="AD222" s="53" t="str">
        <f t="shared" si="85"/>
        <v/>
      </c>
      <c r="AE222" s="53" t="str">
        <f t="shared" si="85"/>
        <v/>
      </c>
      <c r="AF222" s="53" t="str">
        <f t="shared" si="85"/>
        <v/>
      </c>
      <c r="AG222" s="53" t="str">
        <f t="shared" si="85"/>
        <v/>
      </c>
      <c r="AI222" s="94">
        <f t="shared" si="81"/>
        <v>0</v>
      </c>
      <c r="AJ222" s="95">
        <f t="shared" si="81"/>
        <v>0</v>
      </c>
      <c r="AK222" s="95">
        <f t="shared" si="81"/>
        <v>0</v>
      </c>
      <c r="AL222" s="95">
        <f t="shared" si="81"/>
        <v>0</v>
      </c>
      <c r="AM222" s="95">
        <f t="shared" si="81"/>
        <v>0</v>
      </c>
      <c r="AN222" s="95">
        <f t="shared" si="81"/>
        <v>0</v>
      </c>
      <c r="AO222" s="95">
        <f t="shared" si="81"/>
        <v>0</v>
      </c>
      <c r="AP222" s="95">
        <f t="shared" si="81"/>
        <v>0</v>
      </c>
      <c r="AQ222" s="95">
        <f t="shared" si="81"/>
        <v>0</v>
      </c>
      <c r="AR222" s="95">
        <f t="shared" si="81"/>
        <v>0</v>
      </c>
      <c r="AS222" s="95">
        <f t="shared" si="81"/>
        <v>0</v>
      </c>
      <c r="AT222" s="95">
        <f t="shared" si="81"/>
        <v>0</v>
      </c>
      <c r="AU222" s="95">
        <f t="shared" si="81"/>
        <v>0</v>
      </c>
      <c r="AV222" s="96">
        <f t="shared" si="81"/>
        <v>0</v>
      </c>
      <c r="AX222" s="59">
        <f t="shared" si="66"/>
        <v>0</v>
      </c>
      <c r="AY222" s="59">
        <f t="shared" si="67"/>
        <v>0</v>
      </c>
      <c r="AZ222" s="59">
        <f t="shared" si="68"/>
        <v>0</v>
      </c>
      <c r="BA222" s="59">
        <f t="shared" si="69"/>
        <v>0</v>
      </c>
      <c r="BB222" s="59">
        <f t="shared" si="70"/>
        <v>0</v>
      </c>
      <c r="BC222" s="59">
        <f t="shared" si="71"/>
        <v>0</v>
      </c>
      <c r="BD222" s="59">
        <f t="shared" si="72"/>
        <v>0</v>
      </c>
      <c r="BE222" s="59">
        <f t="shared" si="73"/>
        <v>0</v>
      </c>
      <c r="BF222" s="59">
        <f t="shared" si="74"/>
        <v>0</v>
      </c>
      <c r="BG222" s="59">
        <f t="shared" si="75"/>
        <v>0</v>
      </c>
      <c r="BH222" s="59">
        <f t="shared" si="76"/>
        <v>0</v>
      </c>
      <c r="BI222" s="59">
        <f t="shared" si="77"/>
        <v>0</v>
      </c>
      <c r="BJ222" s="59">
        <f t="shared" si="78"/>
        <v>0</v>
      </c>
      <c r="BK222" s="59">
        <f t="shared" si="79"/>
        <v>0</v>
      </c>
      <c r="BL222" s="53">
        <f t="shared" si="80"/>
        <v>0</v>
      </c>
    </row>
    <row r="223" spans="1:64" ht="15.6" hidden="1">
      <c r="R223" s="97"/>
    </row>
    <row r="224" spans="1:64" hidden="1">
      <c r="A224" s="53" t="s">
        <v>31</v>
      </c>
      <c r="B224" s="72">
        <f>SUM(B123:B222)</f>
        <v>0</v>
      </c>
      <c r="C224" s="72">
        <f t="shared" ref="C224:P224" si="86">SUM(C123:C222)</f>
        <v>0</v>
      </c>
      <c r="D224" s="72">
        <f t="shared" si="86"/>
        <v>0</v>
      </c>
      <c r="E224" s="72">
        <f t="shared" si="86"/>
        <v>0</v>
      </c>
      <c r="F224" s="72">
        <f t="shared" si="86"/>
        <v>0</v>
      </c>
      <c r="G224" s="72">
        <f t="shared" si="86"/>
        <v>0</v>
      </c>
      <c r="H224" s="72">
        <f t="shared" si="86"/>
        <v>0</v>
      </c>
      <c r="I224" s="72">
        <f t="shared" si="86"/>
        <v>0</v>
      </c>
      <c r="J224" s="72">
        <f t="shared" si="86"/>
        <v>0</v>
      </c>
      <c r="K224" s="72">
        <f t="shared" si="86"/>
        <v>0</v>
      </c>
      <c r="L224" s="72">
        <f t="shared" si="86"/>
        <v>0</v>
      </c>
      <c r="M224" s="72">
        <f t="shared" si="86"/>
        <v>0</v>
      </c>
      <c r="N224" s="72">
        <f t="shared" si="86"/>
        <v>0</v>
      </c>
      <c r="O224" s="72">
        <f t="shared" si="86"/>
        <v>0</v>
      </c>
      <c r="P224" s="72">
        <f t="shared" si="86"/>
        <v>0</v>
      </c>
    </row>
    <row r="225" spans="1:20" hidden="1"/>
    <row r="226" spans="1:20" hidden="1">
      <c r="A226" s="242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243"/>
      <c r="S226" s="244"/>
      <c r="T226" s="58"/>
    </row>
    <row r="227" spans="1:20" hidden="1"/>
    <row r="228" spans="1:20" hidden="1"/>
    <row r="229" spans="1:20" hidden="1"/>
    <row r="230" spans="1:20" hidden="1">
      <c r="A230" s="53" t="s">
        <v>32</v>
      </c>
    </row>
    <row r="231" spans="1:20" hidden="1">
      <c r="A231" s="53" t="s">
        <v>4</v>
      </c>
      <c r="B231" s="76" t="s">
        <v>5</v>
      </c>
      <c r="C231" s="76" t="s">
        <v>6</v>
      </c>
      <c r="D231" s="76" t="s">
        <v>7</v>
      </c>
      <c r="E231" s="76" t="s">
        <v>8</v>
      </c>
      <c r="F231" s="76" t="s">
        <v>9</v>
      </c>
      <c r="G231" s="76" t="s">
        <v>10</v>
      </c>
      <c r="H231" s="76" t="s">
        <v>11</v>
      </c>
      <c r="I231" s="76" t="s">
        <v>12</v>
      </c>
      <c r="J231" s="76" t="s">
        <v>13</v>
      </c>
      <c r="K231" s="76" t="s">
        <v>14</v>
      </c>
      <c r="L231" s="76" t="s">
        <v>15</v>
      </c>
      <c r="M231" s="76" t="s">
        <v>16</v>
      </c>
      <c r="N231" s="76" t="s">
        <v>17</v>
      </c>
      <c r="O231" s="76" t="s">
        <v>18</v>
      </c>
      <c r="P231" s="76" t="s">
        <v>19</v>
      </c>
    </row>
    <row r="232" spans="1:20" hidden="1">
      <c r="A232" s="53">
        <v>1</v>
      </c>
      <c r="B232" s="76" t="str">
        <f t="shared" ref="B232:B248" si="87">IF(B7="","",B123+(S123-1)/2)</f>
        <v/>
      </c>
      <c r="C232" s="76" t="str">
        <f t="shared" ref="C232:P247" si="88">IF(C7="","",C123+(T123-1)/2)</f>
        <v/>
      </c>
      <c r="D232" s="76" t="str">
        <f t="shared" si="88"/>
        <v/>
      </c>
      <c r="E232" s="76" t="str">
        <f t="shared" si="88"/>
        <v/>
      </c>
      <c r="F232" s="76" t="str">
        <f t="shared" si="88"/>
        <v/>
      </c>
      <c r="G232" s="76" t="str">
        <f t="shared" si="88"/>
        <v/>
      </c>
      <c r="H232" s="76" t="str">
        <f t="shared" si="88"/>
        <v/>
      </c>
      <c r="I232" s="76" t="str">
        <f t="shared" si="88"/>
        <v/>
      </c>
      <c r="J232" s="76" t="str">
        <f t="shared" si="88"/>
        <v/>
      </c>
      <c r="K232" s="76" t="str">
        <f t="shared" si="88"/>
        <v/>
      </c>
      <c r="L232" s="76" t="str">
        <f t="shared" si="88"/>
        <v/>
      </c>
      <c r="M232" s="76" t="str">
        <f t="shared" si="88"/>
        <v/>
      </c>
      <c r="N232" s="76" t="str">
        <f t="shared" si="88"/>
        <v/>
      </c>
      <c r="O232" s="76" t="str">
        <f t="shared" si="88"/>
        <v/>
      </c>
      <c r="P232" s="76" t="str">
        <f t="shared" si="88"/>
        <v/>
      </c>
    </row>
    <row r="233" spans="1:20" hidden="1">
      <c r="A233" s="53">
        <v>2</v>
      </c>
      <c r="B233" s="76" t="str">
        <f t="shared" si="87"/>
        <v/>
      </c>
      <c r="C233" s="76" t="str">
        <f t="shared" si="88"/>
        <v/>
      </c>
      <c r="D233" s="76" t="str">
        <f t="shared" si="88"/>
        <v/>
      </c>
      <c r="E233" s="76" t="str">
        <f t="shared" si="88"/>
        <v/>
      </c>
      <c r="F233" s="76" t="str">
        <f t="shared" si="88"/>
        <v/>
      </c>
      <c r="G233" s="76" t="str">
        <f t="shared" si="88"/>
        <v/>
      </c>
      <c r="H233" s="76" t="str">
        <f t="shared" si="88"/>
        <v/>
      </c>
      <c r="I233" s="76" t="str">
        <f t="shared" si="88"/>
        <v/>
      </c>
      <c r="J233" s="76" t="str">
        <f t="shared" si="88"/>
        <v/>
      </c>
      <c r="K233" s="76" t="str">
        <f t="shared" si="88"/>
        <v/>
      </c>
      <c r="L233" s="76" t="str">
        <f t="shared" si="88"/>
        <v/>
      </c>
      <c r="M233" s="76" t="str">
        <f t="shared" si="88"/>
        <v/>
      </c>
      <c r="N233" s="76" t="str">
        <f t="shared" si="88"/>
        <v/>
      </c>
      <c r="O233" s="76" t="str">
        <f t="shared" si="88"/>
        <v/>
      </c>
      <c r="P233" s="76" t="str">
        <f t="shared" si="88"/>
        <v/>
      </c>
    </row>
    <row r="234" spans="1:20" hidden="1">
      <c r="A234" s="53">
        <v>3</v>
      </c>
      <c r="B234" s="76" t="str">
        <f t="shared" si="87"/>
        <v/>
      </c>
      <c r="C234" s="76" t="str">
        <f t="shared" si="88"/>
        <v/>
      </c>
      <c r="D234" s="76" t="str">
        <f t="shared" si="88"/>
        <v/>
      </c>
      <c r="E234" s="76" t="str">
        <f t="shared" si="88"/>
        <v/>
      </c>
      <c r="F234" s="76" t="str">
        <f t="shared" si="88"/>
        <v/>
      </c>
      <c r="G234" s="76" t="str">
        <f t="shared" si="88"/>
        <v/>
      </c>
      <c r="H234" s="76" t="str">
        <f t="shared" si="88"/>
        <v/>
      </c>
      <c r="I234" s="76" t="str">
        <f t="shared" si="88"/>
        <v/>
      </c>
      <c r="J234" s="76" t="str">
        <f t="shared" si="88"/>
        <v/>
      </c>
      <c r="K234" s="76" t="str">
        <f t="shared" si="88"/>
        <v/>
      </c>
      <c r="L234" s="76" t="str">
        <f t="shared" si="88"/>
        <v/>
      </c>
      <c r="M234" s="76" t="str">
        <f t="shared" si="88"/>
        <v/>
      </c>
      <c r="N234" s="76" t="str">
        <f t="shared" si="88"/>
        <v/>
      </c>
      <c r="O234" s="76" t="str">
        <f t="shared" si="88"/>
        <v/>
      </c>
      <c r="P234" s="76" t="str">
        <f t="shared" si="88"/>
        <v/>
      </c>
    </row>
    <row r="235" spans="1:20" hidden="1">
      <c r="A235" s="53">
        <v>4</v>
      </c>
      <c r="B235" s="76" t="str">
        <f t="shared" ref="B235:E236" si="89">IF(B10="","",B126+(S126-1)/2)</f>
        <v/>
      </c>
      <c r="C235" s="76" t="str">
        <f t="shared" si="89"/>
        <v/>
      </c>
      <c r="D235" s="76" t="str">
        <f t="shared" si="89"/>
        <v/>
      </c>
      <c r="E235" s="76" t="str">
        <f t="shared" si="89"/>
        <v/>
      </c>
      <c r="F235" s="76" t="str">
        <f t="shared" si="88"/>
        <v/>
      </c>
      <c r="G235" s="76" t="str">
        <f t="shared" si="88"/>
        <v/>
      </c>
      <c r="H235" s="76" t="str">
        <f t="shared" si="88"/>
        <v/>
      </c>
      <c r="I235" s="76" t="str">
        <f t="shared" si="88"/>
        <v/>
      </c>
      <c r="J235" s="76" t="str">
        <f t="shared" si="88"/>
        <v/>
      </c>
      <c r="K235" s="76" t="str">
        <f t="shared" si="88"/>
        <v/>
      </c>
      <c r="L235" s="76" t="str">
        <f t="shared" si="88"/>
        <v/>
      </c>
      <c r="M235" s="76" t="str">
        <f t="shared" si="88"/>
        <v/>
      </c>
      <c r="N235" s="76" t="str">
        <f t="shared" si="88"/>
        <v/>
      </c>
      <c r="O235" s="76" t="str">
        <f t="shared" si="88"/>
        <v/>
      </c>
      <c r="P235" s="76" t="str">
        <f t="shared" si="88"/>
        <v/>
      </c>
    </row>
    <row r="236" spans="1:20" hidden="1">
      <c r="A236" s="53">
        <v>5</v>
      </c>
      <c r="B236" s="76" t="str">
        <f t="shared" si="89"/>
        <v/>
      </c>
      <c r="C236" s="76" t="str">
        <f t="shared" si="89"/>
        <v/>
      </c>
      <c r="D236" s="76" t="str">
        <f t="shared" si="89"/>
        <v/>
      </c>
      <c r="E236" s="76" t="str">
        <f t="shared" si="89"/>
        <v/>
      </c>
      <c r="F236" s="76" t="str">
        <f t="shared" si="88"/>
        <v/>
      </c>
      <c r="G236" s="76" t="str">
        <f t="shared" si="88"/>
        <v/>
      </c>
      <c r="H236" s="76" t="str">
        <f t="shared" si="88"/>
        <v/>
      </c>
      <c r="I236" s="76" t="str">
        <f t="shared" si="88"/>
        <v/>
      </c>
      <c r="J236" s="76" t="str">
        <f t="shared" si="88"/>
        <v/>
      </c>
      <c r="K236" s="76" t="str">
        <f t="shared" si="88"/>
        <v/>
      </c>
      <c r="L236" s="76" t="str">
        <f t="shared" si="88"/>
        <v/>
      </c>
      <c r="M236" s="76" t="str">
        <f t="shared" si="88"/>
        <v/>
      </c>
      <c r="N236" s="76" t="str">
        <f t="shared" si="88"/>
        <v/>
      </c>
      <c r="O236" s="76" t="str">
        <f t="shared" si="88"/>
        <v/>
      </c>
      <c r="P236" s="76" t="str">
        <f t="shared" si="88"/>
        <v/>
      </c>
    </row>
    <row r="237" spans="1:20" hidden="1">
      <c r="A237" s="53">
        <v>6</v>
      </c>
      <c r="B237" s="76" t="str">
        <f t="shared" si="87"/>
        <v/>
      </c>
      <c r="C237" s="76" t="str">
        <f t="shared" si="88"/>
        <v/>
      </c>
      <c r="D237" s="76" t="str">
        <f t="shared" si="88"/>
        <v/>
      </c>
      <c r="E237" s="76" t="str">
        <f t="shared" si="88"/>
        <v/>
      </c>
      <c r="F237" s="76" t="str">
        <f t="shared" si="88"/>
        <v/>
      </c>
      <c r="G237" s="76" t="str">
        <f t="shared" si="88"/>
        <v/>
      </c>
      <c r="H237" s="76" t="str">
        <f t="shared" si="88"/>
        <v/>
      </c>
      <c r="I237" s="76" t="str">
        <f t="shared" si="88"/>
        <v/>
      </c>
      <c r="J237" s="76" t="str">
        <f t="shared" si="88"/>
        <v/>
      </c>
      <c r="K237" s="76" t="str">
        <f t="shared" si="88"/>
        <v/>
      </c>
      <c r="L237" s="76" t="str">
        <f t="shared" si="88"/>
        <v/>
      </c>
      <c r="M237" s="76" t="str">
        <f t="shared" si="88"/>
        <v/>
      </c>
      <c r="N237" s="76" t="str">
        <f t="shared" si="88"/>
        <v/>
      </c>
      <c r="O237" s="76" t="str">
        <f t="shared" si="88"/>
        <v/>
      </c>
      <c r="P237" s="76" t="str">
        <f t="shared" si="88"/>
        <v/>
      </c>
    </row>
    <row r="238" spans="1:20" hidden="1">
      <c r="A238" s="53">
        <v>7</v>
      </c>
      <c r="B238" s="76" t="str">
        <f t="shared" si="87"/>
        <v/>
      </c>
      <c r="C238" s="76" t="str">
        <f t="shared" si="88"/>
        <v/>
      </c>
      <c r="D238" s="76" t="str">
        <f t="shared" si="88"/>
        <v/>
      </c>
      <c r="E238" s="76" t="str">
        <f t="shared" si="88"/>
        <v/>
      </c>
      <c r="F238" s="76" t="str">
        <f t="shared" si="88"/>
        <v/>
      </c>
      <c r="G238" s="76" t="str">
        <f t="shared" si="88"/>
        <v/>
      </c>
      <c r="H238" s="76" t="str">
        <f t="shared" si="88"/>
        <v/>
      </c>
      <c r="I238" s="76" t="str">
        <f t="shared" si="88"/>
        <v/>
      </c>
      <c r="J238" s="76" t="str">
        <f t="shared" si="88"/>
        <v/>
      </c>
      <c r="K238" s="76" t="str">
        <f t="shared" si="88"/>
        <v/>
      </c>
      <c r="L238" s="76" t="str">
        <f t="shared" si="88"/>
        <v/>
      </c>
      <c r="M238" s="76" t="str">
        <f t="shared" si="88"/>
        <v/>
      </c>
      <c r="N238" s="76" t="str">
        <f t="shared" si="88"/>
        <v/>
      </c>
      <c r="O238" s="76" t="str">
        <f t="shared" si="88"/>
        <v/>
      </c>
      <c r="P238" s="76" t="str">
        <f t="shared" si="88"/>
        <v/>
      </c>
    </row>
    <row r="239" spans="1:20" hidden="1">
      <c r="A239" s="53">
        <v>8</v>
      </c>
      <c r="B239" s="76" t="str">
        <f t="shared" si="87"/>
        <v/>
      </c>
      <c r="C239" s="76" t="str">
        <f t="shared" si="88"/>
        <v/>
      </c>
      <c r="D239" s="76" t="str">
        <f t="shared" si="88"/>
        <v/>
      </c>
      <c r="E239" s="76" t="str">
        <f t="shared" si="88"/>
        <v/>
      </c>
      <c r="F239" s="76" t="str">
        <f t="shared" si="88"/>
        <v/>
      </c>
      <c r="G239" s="76" t="str">
        <f t="shared" si="88"/>
        <v/>
      </c>
      <c r="H239" s="76" t="str">
        <f t="shared" si="88"/>
        <v/>
      </c>
      <c r="I239" s="76" t="str">
        <f t="shared" si="88"/>
        <v/>
      </c>
      <c r="J239" s="76" t="str">
        <f t="shared" si="88"/>
        <v/>
      </c>
      <c r="K239" s="76" t="str">
        <f t="shared" si="88"/>
        <v/>
      </c>
      <c r="L239" s="76" t="str">
        <f t="shared" si="88"/>
        <v/>
      </c>
      <c r="M239" s="76" t="str">
        <f t="shared" si="88"/>
        <v/>
      </c>
      <c r="N239" s="76" t="str">
        <f t="shared" si="88"/>
        <v/>
      </c>
      <c r="O239" s="76" t="str">
        <f t="shared" si="88"/>
        <v/>
      </c>
      <c r="P239" s="76" t="str">
        <f t="shared" si="88"/>
        <v/>
      </c>
    </row>
    <row r="240" spans="1:20" hidden="1">
      <c r="A240" s="53">
        <v>9</v>
      </c>
      <c r="B240" s="76" t="str">
        <f t="shared" si="87"/>
        <v/>
      </c>
      <c r="C240" s="76" t="str">
        <f t="shared" si="88"/>
        <v/>
      </c>
      <c r="D240" s="76" t="str">
        <f t="shared" si="88"/>
        <v/>
      </c>
      <c r="E240" s="76" t="str">
        <f t="shared" si="88"/>
        <v/>
      </c>
      <c r="F240" s="76" t="str">
        <f t="shared" si="88"/>
        <v/>
      </c>
      <c r="G240" s="76" t="str">
        <f t="shared" si="88"/>
        <v/>
      </c>
      <c r="H240" s="76" t="str">
        <f t="shared" si="88"/>
        <v/>
      </c>
      <c r="I240" s="76" t="str">
        <f t="shared" si="88"/>
        <v/>
      </c>
      <c r="J240" s="76" t="str">
        <f t="shared" si="88"/>
        <v/>
      </c>
      <c r="K240" s="76" t="str">
        <f t="shared" si="88"/>
        <v/>
      </c>
      <c r="L240" s="76" t="str">
        <f t="shared" si="88"/>
        <v/>
      </c>
      <c r="M240" s="76" t="str">
        <f t="shared" si="88"/>
        <v/>
      </c>
      <c r="N240" s="76" t="str">
        <f t="shared" si="88"/>
        <v/>
      </c>
      <c r="O240" s="76" t="str">
        <f t="shared" si="88"/>
        <v/>
      </c>
      <c r="P240" s="76" t="str">
        <f t="shared" si="88"/>
        <v/>
      </c>
    </row>
    <row r="241" spans="1:16" hidden="1">
      <c r="A241" s="53">
        <v>10</v>
      </c>
      <c r="B241" s="76" t="str">
        <f t="shared" si="87"/>
        <v/>
      </c>
      <c r="C241" s="76" t="str">
        <f t="shared" si="88"/>
        <v/>
      </c>
      <c r="D241" s="76" t="str">
        <f t="shared" si="88"/>
        <v/>
      </c>
      <c r="E241" s="76" t="str">
        <f t="shared" si="88"/>
        <v/>
      </c>
      <c r="F241" s="76" t="str">
        <f t="shared" si="88"/>
        <v/>
      </c>
      <c r="G241" s="76" t="str">
        <f t="shared" si="88"/>
        <v/>
      </c>
      <c r="H241" s="76" t="str">
        <f t="shared" si="88"/>
        <v/>
      </c>
      <c r="I241" s="76" t="str">
        <f t="shared" si="88"/>
        <v/>
      </c>
      <c r="J241" s="76" t="str">
        <f t="shared" si="88"/>
        <v/>
      </c>
      <c r="K241" s="76" t="str">
        <f t="shared" si="88"/>
        <v/>
      </c>
      <c r="L241" s="76" t="str">
        <f t="shared" si="88"/>
        <v/>
      </c>
      <c r="M241" s="76" t="str">
        <f t="shared" si="88"/>
        <v/>
      </c>
      <c r="N241" s="76" t="str">
        <f t="shared" si="88"/>
        <v/>
      </c>
      <c r="O241" s="76" t="str">
        <f t="shared" si="88"/>
        <v/>
      </c>
      <c r="P241" s="76" t="str">
        <f t="shared" si="88"/>
        <v/>
      </c>
    </row>
    <row r="242" spans="1:16" hidden="1">
      <c r="A242" s="53">
        <v>11</v>
      </c>
      <c r="B242" s="76" t="str">
        <f t="shared" si="87"/>
        <v/>
      </c>
      <c r="C242" s="76" t="str">
        <f t="shared" si="88"/>
        <v/>
      </c>
      <c r="D242" s="76" t="str">
        <f t="shared" si="88"/>
        <v/>
      </c>
      <c r="E242" s="76" t="str">
        <f t="shared" si="88"/>
        <v/>
      </c>
      <c r="F242" s="76" t="str">
        <f t="shared" si="88"/>
        <v/>
      </c>
      <c r="G242" s="76" t="str">
        <f t="shared" si="88"/>
        <v/>
      </c>
      <c r="H242" s="76" t="str">
        <f t="shared" si="88"/>
        <v/>
      </c>
      <c r="I242" s="76" t="str">
        <f t="shared" si="88"/>
        <v/>
      </c>
      <c r="J242" s="76" t="str">
        <f t="shared" si="88"/>
        <v/>
      </c>
      <c r="K242" s="76" t="str">
        <f t="shared" si="88"/>
        <v/>
      </c>
      <c r="L242" s="76" t="str">
        <f t="shared" si="88"/>
        <v/>
      </c>
      <c r="M242" s="76" t="str">
        <f t="shared" si="88"/>
        <v/>
      </c>
      <c r="N242" s="76" t="str">
        <f t="shared" si="88"/>
        <v/>
      </c>
      <c r="O242" s="76" t="str">
        <f t="shared" si="88"/>
        <v/>
      </c>
      <c r="P242" s="76" t="str">
        <f t="shared" si="88"/>
        <v/>
      </c>
    </row>
    <row r="243" spans="1:16" hidden="1">
      <c r="A243" s="53">
        <v>12</v>
      </c>
      <c r="B243" s="76" t="str">
        <f t="shared" si="87"/>
        <v/>
      </c>
      <c r="C243" s="76" t="str">
        <f t="shared" si="88"/>
        <v/>
      </c>
      <c r="D243" s="76" t="str">
        <f t="shared" si="88"/>
        <v/>
      </c>
      <c r="E243" s="76" t="str">
        <f t="shared" si="88"/>
        <v/>
      </c>
      <c r="F243" s="76" t="str">
        <f t="shared" si="88"/>
        <v/>
      </c>
      <c r="G243" s="76" t="str">
        <f t="shared" si="88"/>
        <v/>
      </c>
      <c r="H243" s="76" t="str">
        <f t="shared" si="88"/>
        <v/>
      </c>
      <c r="I243" s="76" t="str">
        <f t="shared" si="88"/>
        <v/>
      </c>
      <c r="J243" s="76" t="str">
        <f t="shared" si="88"/>
        <v/>
      </c>
      <c r="K243" s="76" t="str">
        <f t="shared" si="88"/>
        <v/>
      </c>
      <c r="L243" s="76" t="str">
        <f t="shared" si="88"/>
        <v/>
      </c>
      <c r="M243" s="76" t="str">
        <f t="shared" si="88"/>
        <v/>
      </c>
      <c r="N243" s="76" t="str">
        <f t="shared" si="88"/>
        <v/>
      </c>
      <c r="O243" s="76" t="str">
        <f t="shared" si="88"/>
        <v/>
      </c>
      <c r="P243" s="76" t="str">
        <f t="shared" si="88"/>
        <v/>
      </c>
    </row>
    <row r="244" spans="1:16" hidden="1">
      <c r="A244" s="53">
        <v>13</v>
      </c>
      <c r="B244" s="76" t="str">
        <f t="shared" si="87"/>
        <v/>
      </c>
      <c r="C244" s="76" t="str">
        <f t="shared" si="88"/>
        <v/>
      </c>
      <c r="D244" s="76" t="str">
        <f t="shared" si="88"/>
        <v/>
      </c>
      <c r="E244" s="76" t="str">
        <f t="shared" si="88"/>
        <v/>
      </c>
      <c r="F244" s="76" t="str">
        <f t="shared" si="88"/>
        <v/>
      </c>
      <c r="G244" s="76" t="str">
        <f t="shared" si="88"/>
        <v/>
      </c>
      <c r="H244" s="76" t="str">
        <f t="shared" si="88"/>
        <v/>
      </c>
      <c r="I244" s="76" t="str">
        <f t="shared" si="88"/>
        <v/>
      </c>
      <c r="J244" s="76" t="str">
        <f t="shared" si="88"/>
        <v/>
      </c>
      <c r="K244" s="76" t="str">
        <f t="shared" si="88"/>
        <v/>
      </c>
      <c r="L244" s="76" t="str">
        <f t="shared" si="88"/>
        <v/>
      </c>
      <c r="M244" s="76" t="str">
        <f t="shared" si="88"/>
        <v/>
      </c>
      <c r="N244" s="76" t="str">
        <f t="shared" si="88"/>
        <v/>
      </c>
      <c r="O244" s="76" t="str">
        <f t="shared" si="88"/>
        <v/>
      </c>
      <c r="P244" s="76" t="str">
        <f t="shared" si="88"/>
        <v/>
      </c>
    </row>
    <row r="245" spans="1:16" hidden="1">
      <c r="A245" s="53">
        <v>14</v>
      </c>
      <c r="B245" s="76" t="str">
        <f t="shared" si="87"/>
        <v/>
      </c>
      <c r="C245" s="76" t="str">
        <f t="shared" si="88"/>
        <v/>
      </c>
      <c r="D245" s="76" t="str">
        <f t="shared" si="88"/>
        <v/>
      </c>
      <c r="E245" s="76" t="str">
        <f t="shared" si="88"/>
        <v/>
      </c>
      <c r="F245" s="76" t="str">
        <f t="shared" si="88"/>
        <v/>
      </c>
      <c r="G245" s="76" t="str">
        <f t="shared" si="88"/>
        <v/>
      </c>
      <c r="H245" s="76" t="str">
        <f t="shared" si="88"/>
        <v/>
      </c>
      <c r="I245" s="76" t="str">
        <f t="shared" si="88"/>
        <v/>
      </c>
      <c r="J245" s="76" t="str">
        <f t="shared" si="88"/>
        <v/>
      </c>
      <c r="K245" s="76" t="str">
        <f t="shared" si="88"/>
        <v/>
      </c>
      <c r="L245" s="76" t="str">
        <f t="shared" si="88"/>
        <v/>
      </c>
      <c r="M245" s="76" t="str">
        <f t="shared" si="88"/>
        <v/>
      </c>
      <c r="N245" s="76" t="str">
        <f t="shared" si="88"/>
        <v/>
      </c>
      <c r="O245" s="76" t="str">
        <f t="shared" si="88"/>
        <v/>
      </c>
      <c r="P245" s="76" t="str">
        <f t="shared" si="88"/>
        <v/>
      </c>
    </row>
    <row r="246" spans="1:16" hidden="1">
      <c r="A246" s="53">
        <v>15</v>
      </c>
      <c r="B246" s="76" t="str">
        <f t="shared" si="87"/>
        <v/>
      </c>
      <c r="C246" s="76" t="str">
        <f t="shared" si="88"/>
        <v/>
      </c>
      <c r="D246" s="76" t="str">
        <f t="shared" si="88"/>
        <v/>
      </c>
      <c r="E246" s="76" t="str">
        <f t="shared" si="88"/>
        <v/>
      </c>
      <c r="F246" s="76" t="str">
        <f t="shared" si="88"/>
        <v/>
      </c>
      <c r="G246" s="76" t="str">
        <f t="shared" si="88"/>
        <v/>
      </c>
      <c r="H246" s="76" t="str">
        <f t="shared" si="88"/>
        <v/>
      </c>
      <c r="I246" s="76" t="str">
        <f t="shared" si="88"/>
        <v/>
      </c>
      <c r="J246" s="76" t="str">
        <f t="shared" si="88"/>
        <v/>
      </c>
      <c r="K246" s="76" t="str">
        <f t="shared" si="88"/>
        <v/>
      </c>
      <c r="L246" s="76" t="str">
        <f t="shared" si="88"/>
        <v/>
      </c>
      <c r="M246" s="76" t="str">
        <f t="shared" si="88"/>
        <v/>
      </c>
      <c r="N246" s="76" t="str">
        <f t="shared" si="88"/>
        <v/>
      </c>
      <c r="O246" s="76" t="str">
        <f t="shared" si="88"/>
        <v/>
      </c>
      <c r="P246" s="76" t="str">
        <f t="shared" si="88"/>
        <v/>
      </c>
    </row>
    <row r="247" spans="1:16" hidden="1">
      <c r="A247" s="53">
        <v>16</v>
      </c>
      <c r="B247" s="76" t="str">
        <f t="shared" si="87"/>
        <v/>
      </c>
      <c r="C247" s="76" t="str">
        <f t="shared" si="88"/>
        <v/>
      </c>
      <c r="D247" s="76" t="str">
        <f t="shared" si="88"/>
        <v/>
      </c>
      <c r="E247" s="76" t="str">
        <f t="shared" si="88"/>
        <v/>
      </c>
      <c r="F247" s="76" t="str">
        <f t="shared" si="88"/>
        <v/>
      </c>
      <c r="G247" s="76" t="str">
        <f t="shared" si="88"/>
        <v/>
      </c>
      <c r="H247" s="76" t="str">
        <f t="shared" si="88"/>
        <v/>
      </c>
      <c r="I247" s="76" t="str">
        <f t="shared" si="88"/>
        <v/>
      </c>
      <c r="J247" s="76" t="str">
        <f t="shared" si="88"/>
        <v/>
      </c>
      <c r="K247" s="76" t="str">
        <f t="shared" si="88"/>
        <v/>
      </c>
      <c r="L247" s="76" t="str">
        <f t="shared" si="88"/>
        <v/>
      </c>
      <c r="M247" s="76" t="str">
        <f t="shared" si="88"/>
        <v/>
      </c>
      <c r="N247" s="76" t="str">
        <f t="shared" si="88"/>
        <v/>
      </c>
      <c r="O247" s="76" t="str">
        <f t="shared" si="88"/>
        <v/>
      </c>
      <c r="P247" s="76" t="str">
        <f t="shared" si="88"/>
        <v/>
      </c>
    </row>
    <row r="248" spans="1:16" hidden="1">
      <c r="A248" s="53">
        <v>17</v>
      </c>
      <c r="B248" s="76" t="str">
        <f t="shared" si="87"/>
        <v/>
      </c>
      <c r="C248" s="76" t="str">
        <f t="shared" ref="C248:P248" si="90">IF(C23="","",C139+(T139-1)/2)</f>
        <v/>
      </c>
      <c r="D248" s="76" t="str">
        <f t="shared" si="90"/>
        <v/>
      </c>
      <c r="E248" s="76" t="str">
        <f t="shared" si="90"/>
        <v/>
      </c>
      <c r="F248" s="76" t="str">
        <f t="shared" si="90"/>
        <v/>
      </c>
      <c r="G248" s="76" t="str">
        <f t="shared" si="90"/>
        <v/>
      </c>
      <c r="H248" s="76" t="str">
        <f t="shared" si="90"/>
        <v/>
      </c>
      <c r="I248" s="76" t="str">
        <f t="shared" si="90"/>
        <v/>
      </c>
      <c r="J248" s="76" t="str">
        <f t="shared" si="90"/>
        <v/>
      </c>
      <c r="K248" s="76" t="str">
        <f t="shared" si="90"/>
        <v/>
      </c>
      <c r="L248" s="76" t="str">
        <f t="shared" si="90"/>
        <v/>
      </c>
      <c r="M248" s="76" t="str">
        <f t="shared" si="90"/>
        <v/>
      </c>
      <c r="N248" s="76" t="str">
        <f t="shared" si="90"/>
        <v/>
      </c>
      <c r="O248" s="76" t="str">
        <f t="shared" si="90"/>
        <v/>
      </c>
      <c r="P248" s="76" t="str">
        <f t="shared" si="90"/>
        <v/>
      </c>
    </row>
    <row r="249" spans="1:16" hidden="1">
      <c r="A249" s="53">
        <v>18</v>
      </c>
      <c r="B249" s="76" t="str">
        <f t="shared" ref="B249:P264" si="91">IF(B24="","",B140+(S140-1)/2)</f>
        <v/>
      </c>
      <c r="C249" s="76" t="str">
        <f t="shared" si="91"/>
        <v/>
      </c>
      <c r="D249" s="76" t="str">
        <f t="shared" si="91"/>
        <v/>
      </c>
      <c r="E249" s="76" t="str">
        <f t="shared" si="91"/>
        <v/>
      </c>
      <c r="F249" s="76" t="str">
        <f t="shared" si="91"/>
        <v/>
      </c>
      <c r="G249" s="76" t="str">
        <f t="shared" si="91"/>
        <v/>
      </c>
      <c r="H249" s="76" t="str">
        <f t="shared" si="91"/>
        <v/>
      </c>
      <c r="I249" s="76" t="str">
        <f t="shared" si="91"/>
        <v/>
      </c>
      <c r="J249" s="76" t="str">
        <f t="shared" si="91"/>
        <v/>
      </c>
      <c r="K249" s="76" t="str">
        <f t="shared" si="91"/>
        <v/>
      </c>
      <c r="L249" s="76" t="str">
        <f t="shared" si="91"/>
        <v/>
      </c>
      <c r="M249" s="76" t="str">
        <f t="shared" si="91"/>
        <v/>
      </c>
      <c r="N249" s="76" t="str">
        <f t="shared" si="91"/>
        <v/>
      </c>
      <c r="O249" s="76" t="str">
        <f t="shared" si="91"/>
        <v/>
      </c>
      <c r="P249" s="76" t="str">
        <f t="shared" si="91"/>
        <v/>
      </c>
    </row>
    <row r="250" spans="1:16" hidden="1">
      <c r="A250" s="53">
        <v>19</v>
      </c>
      <c r="B250" s="76" t="str">
        <f t="shared" si="91"/>
        <v/>
      </c>
      <c r="C250" s="76" t="str">
        <f t="shared" si="91"/>
        <v/>
      </c>
      <c r="D250" s="76" t="str">
        <f t="shared" si="91"/>
        <v/>
      </c>
      <c r="E250" s="76" t="str">
        <f t="shared" si="91"/>
        <v/>
      </c>
      <c r="F250" s="76" t="str">
        <f t="shared" si="91"/>
        <v/>
      </c>
      <c r="G250" s="76" t="str">
        <f t="shared" si="91"/>
        <v/>
      </c>
      <c r="H250" s="76" t="str">
        <f t="shared" si="91"/>
        <v/>
      </c>
      <c r="I250" s="76" t="str">
        <f t="shared" si="91"/>
        <v/>
      </c>
      <c r="J250" s="76" t="str">
        <f t="shared" si="91"/>
        <v/>
      </c>
      <c r="K250" s="76" t="str">
        <f t="shared" si="91"/>
        <v/>
      </c>
      <c r="L250" s="76" t="str">
        <f t="shared" si="91"/>
        <v/>
      </c>
      <c r="M250" s="76" t="str">
        <f t="shared" si="91"/>
        <v/>
      </c>
      <c r="N250" s="76" t="str">
        <f t="shared" si="91"/>
        <v/>
      </c>
      <c r="O250" s="76" t="str">
        <f t="shared" si="91"/>
        <v/>
      </c>
      <c r="P250" s="76" t="str">
        <f t="shared" si="91"/>
        <v/>
      </c>
    </row>
    <row r="251" spans="1:16" hidden="1">
      <c r="A251" s="53">
        <v>20</v>
      </c>
      <c r="B251" s="76" t="str">
        <f t="shared" si="91"/>
        <v/>
      </c>
      <c r="C251" s="76" t="str">
        <f t="shared" si="91"/>
        <v/>
      </c>
      <c r="D251" s="76" t="str">
        <f t="shared" si="91"/>
        <v/>
      </c>
      <c r="E251" s="76" t="str">
        <f t="shared" si="91"/>
        <v/>
      </c>
      <c r="F251" s="76" t="str">
        <f t="shared" si="91"/>
        <v/>
      </c>
      <c r="G251" s="76" t="str">
        <f t="shared" si="91"/>
        <v/>
      </c>
      <c r="H251" s="76" t="str">
        <f t="shared" si="91"/>
        <v/>
      </c>
      <c r="I251" s="76" t="str">
        <f t="shared" si="91"/>
        <v/>
      </c>
      <c r="J251" s="76" t="str">
        <f t="shared" si="91"/>
        <v/>
      </c>
      <c r="K251" s="76" t="str">
        <f t="shared" si="91"/>
        <v/>
      </c>
      <c r="L251" s="76" t="str">
        <f t="shared" si="91"/>
        <v/>
      </c>
      <c r="M251" s="76" t="str">
        <f t="shared" si="91"/>
        <v/>
      </c>
      <c r="N251" s="76" t="str">
        <f t="shared" si="91"/>
        <v/>
      </c>
      <c r="O251" s="76" t="str">
        <f t="shared" si="91"/>
        <v/>
      </c>
      <c r="P251" s="76" t="str">
        <f t="shared" si="91"/>
        <v/>
      </c>
    </row>
    <row r="252" spans="1:16" hidden="1">
      <c r="A252" s="53">
        <v>21</v>
      </c>
      <c r="B252" s="76" t="str">
        <f t="shared" si="91"/>
        <v/>
      </c>
      <c r="C252" s="76" t="str">
        <f t="shared" si="91"/>
        <v/>
      </c>
      <c r="D252" s="76" t="str">
        <f t="shared" si="91"/>
        <v/>
      </c>
      <c r="E252" s="76" t="str">
        <f t="shared" si="91"/>
        <v/>
      </c>
      <c r="F252" s="76" t="str">
        <f t="shared" si="91"/>
        <v/>
      </c>
      <c r="G252" s="76" t="str">
        <f t="shared" si="91"/>
        <v/>
      </c>
      <c r="H252" s="76" t="str">
        <f t="shared" si="91"/>
        <v/>
      </c>
      <c r="I252" s="76" t="str">
        <f t="shared" si="91"/>
        <v/>
      </c>
      <c r="J252" s="76" t="str">
        <f t="shared" si="91"/>
        <v/>
      </c>
      <c r="K252" s="76" t="str">
        <f t="shared" si="91"/>
        <v/>
      </c>
      <c r="L252" s="76" t="str">
        <f t="shared" si="91"/>
        <v/>
      </c>
      <c r="M252" s="76" t="str">
        <f t="shared" si="91"/>
        <v/>
      </c>
      <c r="N252" s="76" t="str">
        <f t="shared" si="91"/>
        <v/>
      </c>
      <c r="O252" s="76" t="str">
        <f t="shared" si="91"/>
        <v/>
      </c>
      <c r="P252" s="76" t="str">
        <f t="shared" si="91"/>
        <v/>
      </c>
    </row>
    <row r="253" spans="1:16" hidden="1">
      <c r="A253" s="53">
        <v>22</v>
      </c>
      <c r="B253" s="76" t="str">
        <f t="shared" si="91"/>
        <v/>
      </c>
      <c r="C253" s="76" t="str">
        <f t="shared" si="91"/>
        <v/>
      </c>
      <c r="D253" s="76" t="str">
        <f t="shared" si="91"/>
        <v/>
      </c>
      <c r="E253" s="76" t="str">
        <f t="shared" si="91"/>
        <v/>
      </c>
      <c r="F253" s="76" t="str">
        <f t="shared" si="91"/>
        <v/>
      </c>
      <c r="G253" s="76" t="str">
        <f t="shared" si="91"/>
        <v/>
      </c>
      <c r="H253" s="76" t="str">
        <f t="shared" si="91"/>
        <v/>
      </c>
      <c r="I253" s="76" t="str">
        <f t="shared" si="91"/>
        <v/>
      </c>
      <c r="J253" s="76" t="str">
        <f t="shared" si="91"/>
        <v/>
      </c>
      <c r="K253" s="76" t="str">
        <f t="shared" si="91"/>
        <v/>
      </c>
      <c r="L253" s="76" t="str">
        <f t="shared" si="91"/>
        <v/>
      </c>
      <c r="M253" s="76" t="str">
        <f t="shared" si="91"/>
        <v/>
      </c>
      <c r="N253" s="76" t="str">
        <f t="shared" si="91"/>
        <v/>
      </c>
      <c r="O253" s="76" t="str">
        <f t="shared" si="91"/>
        <v/>
      </c>
      <c r="P253" s="76" t="str">
        <f t="shared" si="91"/>
        <v/>
      </c>
    </row>
    <row r="254" spans="1:16" hidden="1">
      <c r="A254" s="53">
        <v>23</v>
      </c>
      <c r="B254" s="76" t="str">
        <f t="shared" si="91"/>
        <v/>
      </c>
      <c r="C254" s="76" t="str">
        <f t="shared" si="91"/>
        <v/>
      </c>
      <c r="D254" s="76" t="str">
        <f t="shared" si="91"/>
        <v/>
      </c>
      <c r="E254" s="76" t="str">
        <f t="shared" si="91"/>
        <v/>
      </c>
      <c r="F254" s="76" t="str">
        <f t="shared" si="91"/>
        <v/>
      </c>
      <c r="G254" s="76" t="str">
        <f t="shared" si="91"/>
        <v/>
      </c>
      <c r="H254" s="76" t="str">
        <f t="shared" si="91"/>
        <v/>
      </c>
      <c r="I254" s="76" t="str">
        <f t="shared" si="91"/>
        <v/>
      </c>
      <c r="J254" s="76" t="str">
        <f t="shared" si="91"/>
        <v/>
      </c>
      <c r="K254" s="76" t="str">
        <f t="shared" si="91"/>
        <v/>
      </c>
      <c r="L254" s="76" t="str">
        <f t="shared" si="91"/>
        <v/>
      </c>
      <c r="M254" s="76" t="str">
        <f t="shared" si="91"/>
        <v/>
      </c>
      <c r="N254" s="76" t="str">
        <f t="shared" si="91"/>
        <v/>
      </c>
      <c r="O254" s="76" t="str">
        <f t="shared" si="91"/>
        <v/>
      </c>
      <c r="P254" s="76" t="str">
        <f t="shared" si="91"/>
        <v/>
      </c>
    </row>
    <row r="255" spans="1:16" hidden="1">
      <c r="A255" s="53">
        <v>24</v>
      </c>
      <c r="B255" s="76" t="str">
        <f t="shared" si="91"/>
        <v/>
      </c>
      <c r="C255" s="76" t="str">
        <f t="shared" si="91"/>
        <v/>
      </c>
      <c r="D255" s="76" t="str">
        <f t="shared" si="91"/>
        <v/>
      </c>
      <c r="E255" s="76" t="str">
        <f t="shared" si="91"/>
        <v/>
      </c>
      <c r="F255" s="76" t="str">
        <f t="shared" si="91"/>
        <v/>
      </c>
      <c r="G255" s="76" t="str">
        <f t="shared" si="91"/>
        <v/>
      </c>
      <c r="H255" s="76" t="str">
        <f t="shared" si="91"/>
        <v/>
      </c>
      <c r="I255" s="76" t="str">
        <f t="shared" si="91"/>
        <v/>
      </c>
      <c r="J255" s="76" t="str">
        <f t="shared" si="91"/>
        <v/>
      </c>
      <c r="K255" s="76" t="str">
        <f t="shared" si="91"/>
        <v/>
      </c>
      <c r="L255" s="76" t="str">
        <f t="shared" si="91"/>
        <v/>
      </c>
      <c r="M255" s="76" t="str">
        <f t="shared" si="91"/>
        <v/>
      </c>
      <c r="N255" s="76" t="str">
        <f t="shared" si="91"/>
        <v/>
      </c>
      <c r="O255" s="76" t="str">
        <f t="shared" si="91"/>
        <v/>
      </c>
      <c r="P255" s="76" t="str">
        <f t="shared" si="91"/>
        <v/>
      </c>
    </row>
    <row r="256" spans="1:16" hidden="1">
      <c r="A256" s="53">
        <v>25</v>
      </c>
      <c r="B256" s="76" t="str">
        <f t="shared" si="91"/>
        <v/>
      </c>
      <c r="C256" s="76" t="str">
        <f t="shared" si="91"/>
        <v/>
      </c>
      <c r="D256" s="76" t="str">
        <f t="shared" si="91"/>
        <v/>
      </c>
      <c r="E256" s="76" t="str">
        <f t="shared" si="91"/>
        <v/>
      </c>
      <c r="F256" s="76" t="str">
        <f t="shared" si="91"/>
        <v/>
      </c>
      <c r="G256" s="76" t="str">
        <f t="shared" si="91"/>
        <v/>
      </c>
      <c r="H256" s="76" t="str">
        <f t="shared" si="91"/>
        <v/>
      </c>
      <c r="I256" s="76" t="str">
        <f t="shared" si="91"/>
        <v/>
      </c>
      <c r="J256" s="76" t="str">
        <f t="shared" si="91"/>
        <v/>
      </c>
      <c r="K256" s="76" t="str">
        <f t="shared" si="91"/>
        <v/>
      </c>
      <c r="L256" s="76" t="str">
        <f t="shared" si="91"/>
        <v/>
      </c>
      <c r="M256" s="76" t="str">
        <f t="shared" si="91"/>
        <v/>
      </c>
      <c r="N256" s="76" t="str">
        <f t="shared" si="91"/>
        <v/>
      </c>
      <c r="O256" s="76" t="str">
        <f t="shared" si="91"/>
        <v/>
      </c>
      <c r="P256" s="76" t="str">
        <f t="shared" si="91"/>
        <v/>
      </c>
    </row>
    <row r="257" spans="1:16" hidden="1">
      <c r="A257" s="53">
        <v>26</v>
      </c>
      <c r="B257" s="76" t="str">
        <f t="shared" si="91"/>
        <v/>
      </c>
      <c r="C257" s="76" t="str">
        <f t="shared" si="91"/>
        <v/>
      </c>
      <c r="D257" s="76" t="str">
        <f t="shared" si="91"/>
        <v/>
      </c>
      <c r="E257" s="76" t="str">
        <f t="shared" si="91"/>
        <v/>
      </c>
      <c r="F257" s="76" t="str">
        <f t="shared" si="91"/>
        <v/>
      </c>
      <c r="G257" s="76" t="str">
        <f t="shared" si="91"/>
        <v/>
      </c>
      <c r="H257" s="76" t="str">
        <f t="shared" si="91"/>
        <v/>
      </c>
      <c r="I257" s="76" t="str">
        <f t="shared" si="91"/>
        <v/>
      </c>
      <c r="J257" s="76" t="str">
        <f t="shared" si="91"/>
        <v/>
      </c>
      <c r="K257" s="76" t="str">
        <f t="shared" si="91"/>
        <v/>
      </c>
      <c r="L257" s="76" t="str">
        <f t="shared" si="91"/>
        <v/>
      </c>
      <c r="M257" s="76" t="str">
        <f t="shared" si="91"/>
        <v/>
      </c>
      <c r="N257" s="76" t="str">
        <f t="shared" si="91"/>
        <v/>
      </c>
      <c r="O257" s="76" t="str">
        <f t="shared" si="91"/>
        <v/>
      </c>
      <c r="P257" s="76" t="str">
        <f t="shared" si="91"/>
        <v/>
      </c>
    </row>
    <row r="258" spans="1:16" hidden="1">
      <c r="A258" s="53">
        <v>27</v>
      </c>
      <c r="B258" s="76" t="str">
        <f t="shared" si="91"/>
        <v/>
      </c>
      <c r="C258" s="76" t="str">
        <f t="shared" si="91"/>
        <v/>
      </c>
      <c r="D258" s="76" t="str">
        <f t="shared" si="91"/>
        <v/>
      </c>
      <c r="E258" s="76" t="str">
        <f t="shared" si="91"/>
        <v/>
      </c>
      <c r="F258" s="76" t="str">
        <f t="shared" si="91"/>
        <v/>
      </c>
      <c r="G258" s="76" t="str">
        <f t="shared" si="91"/>
        <v/>
      </c>
      <c r="H258" s="76" t="str">
        <f t="shared" si="91"/>
        <v/>
      </c>
      <c r="I258" s="76" t="str">
        <f t="shared" si="91"/>
        <v/>
      </c>
      <c r="J258" s="76" t="str">
        <f t="shared" si="91"/>
        <v/>
      </c>
      <c r="K258" s="76" t="str">
        <f t="shared" si="91"/>
        <v/>
      </c>
      <c r="L258" s="76" t="str">
        <f t="shared" si="91"/>
        <v/>
      </c>
      <c r="M258" s="76" t="str">
        <f t="shared" si="91"/>
        <v/>
      </c>
      <c r="N258" s="76" t="str">
        <f t="shared" si="91"/>
        <v/>
      </c>
      <c r="O258" s="76" t="str">
        <f t="shared" si="91"/>
        <v/>
      </c>
      <c r="P258" s="76" t="str">
        <f t="shared" si="91"/>
        <v/>
      </c>
    </row>
    <row r="259" spans="1:16" hidden="1">
      <c r="A259" s="53">
        <v>28</v>
      </c>
      <c r="B259" s="76" t="str">
        <f t="shared" si="91"/>
        <v/>
      </c>
      <c r="C259" s="76" t="str">
        <f t="shared" si="91"/>
        <v/>
      </c>
      <c r="D259" s="76" t="str">
        <f t="shared" si="91"/>
        <v/>
      </c>
      <c r="E259" s="76" t="str">
        <f t="shared" si="91"/>
        <v/>
      </c>
      <c r="F259" s="76" t="str">
        <f t="shared" si="91"/>
        <v/>
      </c>
      <c r="G259" s="76" t="str">
        <f t="shared" si="91"/>
        <v/>
      </c>
      <c r="H259" s="76" t="str">
        <f t="shared" si="91"/>
        <v/>
      </c>
      <c r="I259" s="76" t="str">
        <f t="shared" si="91"/>
        <v/>
      </c>
      <c r="J259" s="76" t="str">
        <f t="shared" si="91"/>
        <v/>
      </c>
      <c r="K259" s="76" t="str">
        <f t="shared" si="91"/>
        <v/>
      </c>
      <c r="L259" s="76" t="str">
        <f t="shared" si="91"/>
        <v/>
      </c>
      <c r="M259" s="76" t="str">
        <f t="shared" si="91"/>
        <v/>
      </c>
      <c r="N259" s="76" t="str">
        <f t="shared" si="91"/>
        <v/>
      </c>
      <c r="O259" s="76" t="str">
        <f t="shared" si="91"/>
        <v/>
      </c>
      <c r="P259" s="76" t="str">
        <f t="shared" si="91"/>
        <v/>
      </c>
    </row>
    <row r="260" spans="1:16" hidden="1">
      <c r="A260" s="53">
        <v>29</v>
      </c>
      <c r="B260" s="76" t="str">
        <f t="shared" si="91"/>
        <v/>
      </c>
      <c r="C260" s="76" t="str">
        <f t="shared" si="91"/>
        <v/>
      </c>
      <c r="D260" s="76" t="str">
        <f t="shared" si="91"/>
        <v/>
      </c>
      <c r="E260" s="76" t="str">
        <f t="shared" si="91"/>
        <v/>
      </c>
      <c r="F260" s="76" t="str">
        <f t="shared" si="91"/>
        <v/>
      </c>
      <c r="G260" s="76" t="str">
        <f t="shared" si="91"/>
        <v/>
      </c>
      <c r="H260" s="76" t="str">
        <f t="shared" si="91"/>
        <v/>
      </c>
      <c r="I260" s="76" t="str">
        <f t="shared" si="91"/>
        <v/>
      </c>
      <c r="J260" s="76" t="str">
        <f t="shared" si="91"/>
        <v/>
      </c>
      <c r="K260" s="76" t="str">
        <f t="shared" si="91"/>
        <v/>
      </c>
      <c r="L260" s="76" t="str">
        <f t="shared" si="91"/>
        <v/>
      </c>
      <c r="M260" s="76" t="str">
        <f t="shared" si="91"/>
        <v/>
      </c>
      <c r="N260" s="76" t="str">
        <f t="shared" si="91"/>
        <v/>
      </c>
      <c r="O260" s="76" t="str">
        <f t="shared" si="91"/>
        <v/>
      </c>
      <c r="P260" s="76" t="str">
        <f t="shared" si="91"/>
        <v/>
      </c>
    </row>
    <row r="261" spans="1:16" hidden="1">
      <c r="A261" s="53">
        <v>30</v>
      </c>
      <c r="B261" s="76" t="str">
        <f t="shared" si="91"/>
        <v/>
      </c>
      <c r="C261" s="76" t="str">
        <f t="shared" si="91"/>
        <v/>
      </c>
      <c r="D261" s="76" t="str">
        <f t="shared" si="91"/>
        <v/>
      </c>
      <c r="E261" s="76" t="str">
        <f t="shared" si="91"/>
        <v/>
      </c>
      <c r="F261" s="76" t="str">
        <f t="shared" si="91"/>
        <v/>
      </c>
      <c r="G261" s="76" t="str">
        <f t="shared" si="91"/>
        <v/>
      </c>
      <c r="H261" s="76" t="str">
        <f t="shared" si="91"/>
        <v/>
      </c>
      <c r="I261" s="76" t="str">
        <f t="shared" si="91"/>
        <v/>
      </c>
      <c r="J261" s="76" t="str">
        <f t="shared" si="91"/>
        <v/>
      </c>
      <c r="K261" s="76" t="str">
        <f t="shared" si="91"/>
        <v/>
      </c>
      <c r="L261" s="76" t="str">
        <f t="shared" si="91"/>
        <v/>
      </c>
      <c r="M261" s="76" t="str">
        <f t="shared" si="91"/>
        <v/>
      </c>
      <c r="N261" s="76" t="str">
        <f t="shared" si="91"/>
        <v/>
      </c>
      <c r="O261" s="76" t="str">
        <f t="shared" si="91"/>
        <v/>
      </c>
      <c r="P261" s="76" t="str">
        <f t="shared" si="91"/>
        <v/>
      </c>
    </row>
    <row r="262" spans="1:16" hidden="1">
      <c r="A262" s="53">
        <v>31</v>
      </c>
      <c r="B262" s="76" t="str">
        <f t="shared" si="91"/>
        <v/>
      </c>
      <c r="C262" s="76" t="str">
        <f t="shared" si="91"/>
        <v/>
      </c>
      <c r="D262" s="76" t="str">
        <f t="shared" si="91"/>
        <v/>
      </c>
      <c r="E262" s="76" t="str">
        <f t="shared" si="91"/>
        <v/>
      </c>
      <c r="F262" s="76" t="str">
        <f t="shared" si="91"/>
        <v/>
      </c>
      <c r="G262" s="76" t="str">
        <f t="shared" si="91"/>
        <v/>
      </c>
      <c r="H262" s="76" t="str">
        <f t="shared" si="91"/>
        <v/>
      </c>
      <c r="I262" s="76" t="str">
        <f t="shared" si="91"/>
        <v/>
      </c>
      <c r="J262" s="76" t="str">
        <f t="shared" si="91"/>
        <v/>
      </c>
      <c r="K262" s="76" t="str">
        <f t="shared" si="91"/>
        <v/>
      </c>
      <c r="L262" s="76" t="str">
        <f t="shared" si="91"/>
        <v/>
      </c>
      <c r="M262" s="76" t="str">
        <f t="shared" si="91"/>
        <v/>
      </c>
      <c r="N262" s="76" t="str">
        <f t="shared" si="91"/>
        <v/>
      </c>
      <c r="O262" s="76" t="str">
        <f t="shared" si="91"/>
        <v/>
      </c>
      <c r="P262" s="76" t="str">
        <f t="shared" si="91"/>
        <v/>
      </c>
    </row>
    <row r="263" spans="1:16" hidden="1">
      <c r="A263" s="53">
        <v>32</v>
      </c>
      <c r="B263" s="76" t="str">
        <f t="shared" si="91"/>
        <v/>
      </c>
      <c r="C263" s="76" t="str">
        <f t="shared" si="91"/>
        <v/>
      </c>
      <c r="D263" s="76" t="str">
        <f t="shared" si="91"/>
        <v/>
      </c>
      <c r="E263" s="76" t="str">
        <f t="shared" si="91"/>
        <v/>
      </c>
      <c r="F263" s="76" t="str">
        <f t="shared" si="91"/>
        <v/>
      </c>
      <c r="G263" s="76" t="str">
        <f t="shared" si="91"/>
        <v/>
      </c>
      <c r="H263" s="76" t="str">
        <f t="shared" si="91"/>
        <v/>
      </c>
      <c r="I263" s="76" t="str">
        <f t="shared" si="91"/>
        <v/>
      </c>
      <c r="J263" s="76" t="str">
        <f t="shared" si="91"/>
        <v/>
      </c>
      <c r="K263" s="76" t="str">
        <f t="shared" si="91"/>
        <v/>
      </c>
      <c r="L263" s="76" t="str">
        <f t="shared" si="91"/>
        <v/>
      </c>
      <c r="M263" s="76" t="str">
        <f t="shared" si="91"/>
        <v/>
      </c>
      <c r="N263" s="76" t="str">
        <f t="shared" si="91"/>
        <v/>
      </c>
      <c r="O263" s="76" t="str">
        <f t="shared" si="91"/>
        <v/>
      </c>
      <c r="P263" s="76" t="str">
        <f t="shared" si="91"/>
        <v/>
      </c>
    </row>
    <row r="264" spans="1:16" hidden="1">
      <c r="A264" s="53">
        <v>33</v>
      </c>
      <c r="B264" s="76" t="str">
        <f t="shared" si="91"/>
        <v/>
      </c>
      <c r="C264" s="76" t="str">
        <f t="shared" si="91"/>
        <v/>
      </c>
      <c r="D264" s="76" t="str">
        <f t="shared" si="91"/>
        <v/>
      </c>
      <c r="E264" s="76" t="str">
        <f t="shared" si="91"/>
        <v/>
      </c>
      <c r="F264" s="76" t="str">
        <f t="shared" si="91"/>
        <v/>
      </c>
      <c r="G264" s="76" t="str">
        <f t="shared" si="91"/>
        <v/>
      </c>
      <c r="H264" s="76" t="str">
        <f t="shared" si="91"/>
        <v/>
      </c>
      <c r="I264" s="76" t="str">
        <f t="shared" si="91"/>
        <v/>
      </c>
      <c r="J264" s="76" t="str">
        <f t="shared" si="91"/>
        <v/>
      </c>
      <c r="K264" s="76" t="str">
        <f t="shared" si="91"/>
        <v/>
      </c>
      <c r="L264" s="76" t="str">
        <f t="shared" si="91"/>
        <v/>
      </c>
      <c r="M264" s="76" t="str">
        <f t="shared" si="91"/>
        <v/>
      </c>
      <c r="N264" s="76" t="str">
        <f t="shared" si="91"/>
        <v/>
      </c>
      <c r="O264" s="76" t="str">
        <f t="shared" si="91"/>
        <v/>
      </c>
      <c r="P264" s="76" t="str">
        <f t="shared" si="91"/>
        <v/>
      </c>
    </row>
    <row r="265" spans="1:16" hidden="1">
      <c r="A265" s="53">
        <v>34</v>
      </c>
      <c r="B265" s="76" t="str">
        <f t="shared" ref="B265:P280" si="92">IF(B40="","",B156+(S156-1)/2)</f>
        <v/>
      </c>
      <c r="C265" s="76" t="str">
        <f t="shared" si="92"/>
        <v/>
      </c>
      <c r="D265" s="76" t="str">
        <f t="shared" si="92"/>
        <v/>
      </c>
      <c r="E265" s="76" t="str">
        <f t="shared" si="92"/>
        <v/>
      </c>
      <c r="F265" s="76" t="str">
        <f t="shared" si="92"/>
        <v/>
      </c>
      <c r="G265" s="76" t="str">
        <f t="shared" si="92"/>
        <v/>
      </c>
      <c r="H265" s="76" t="str">
        <f t="shared" si="92"/>
        <v/>
      </c>
      <c r="I265" s="76" t="str">
        <f t="shared" si="92"/>
        <v/>
      </c>
      <c r="J265" s="76" t="str">
        <f t="shared" si="92"/>
        <v/>
      </c>
      <c r="K265" s="76" t="str">
        <f t="shared" si="92"/>
        <v/>
      </c>
      <c r="L265" s="76" t="str">
        <f t="shared" si="92"/>
        <v/>
      </c>
      <c r="M265" s="76" t="str">
        <f t="shared" si="92"/>
        <v/>
      </c>
      <c r="N265" s="76" t="str">
        <f t="shared" si="92"/>
        <v/>
      </c>
      <c r="O265" s="76" t="str">
        <f t="shared" si="92"/>
        <v/>
      </c>
      <c r="P265" s="76" t="str">
        <f t="shared" si="92"/>
        <v/>
      </c>
    </row>
    <row r="266" spans="1:16" hidden="1">
      <c r="A266" s="53">
        <v>35</v>
      </c>
      <c r="B266" s="76" t="str">
        <f t="shared" si="92"/>
        <v/>
      </c>
      <c r="C266" s="76" t="str">
        <f t="shared" si="92"/>
        <v/>
      </c>
      <c r="D266" s="76" t="str">
        <f t="shared" si="92"/>
        <v/>
      </c>
      <c r="E266" s="76" t="str">
        <f t="shared" si="92"/>
        <v/>
      </c>
      <c r="F266" s="76" t="str">
        <f t="shared" si="92"/>
        <v/>
      </c>
      <c r="G266" s="76" t="str">
        <f t="shared" si="92"/>
        <v/>
      </c>
      <c r="H266" s="76" t="str">
        <f t="shared" si="92"/>
        <v/>
      </c>
      <c r="I266" s="76" t="str">
        <f t="shared" si="92"/>
        <v/>
      </c>
      <c r="J266" s="76" t="str">
        <f t="shared" si="92"/>
        <v/>
      </c>
      <c r="K266" s="76" t="str">
        <f t="shared" si="92"/>
        <v/>
      </c>
      <c r="L266" s="76" t="str">
        <f t="shared" si="92"/>
        <v/>
      </c>
      <c r="M266" s="76" t="str">
        <f t="shared" si="92"/>
        <v/>
      </c>
      <c r="N266" s="76" t="str">
        <f t="shared" si="92"/>
        <v/>
      </c>
      <c r="O266" s="76" t="str">
        <f t="shared" si="92"/>
        <v/>
      </c>
      <c r="P266" s="76" t="str">
        <f t="shared" si="92"/>
        <v/>
      </c>
    </row>
    <row r="267" spans="1:16" hidden="1">
      <c r="A267" s="53">
        <v>36</v>
      </c>
      <c r="B267" s="76" t="str">
        <f t="shared" si="92"/>
        <v/>
      </c>
      <c r="C267" s="76" t="str">
        <f t="shared" si="92"/>
        <v/>
      </c>
      <c r="D267" s="76" t="str">
        <f t="shared" si="92"/>
        <v/>
      </c>
      <c r="E267" s="76" t="str">
        <f t="shared" si="92"/>
        <v/>
      </c>
      <c r="F267" s="76" t="str">
        <f t="shared" si="92"/>
        <v/>
      </c>
      <c r="G267" s="76" t="str">
        <f t="shared" si="92"/>
        <v/>
      </c>
      <c r="H267" s="76" t="str">
        <f t="shared" si="92"/>
        <v/>
      </c>
      <c r="I267" s="76" t="str">
        <f t="shared" si="92"/>
        <v/>
      </c>
      <c r="J267" s="76" t="str">
        <f t="shared" si="92"/>
        <v/>
      </c>
      <c r="K267" s="76" t="str">
        <f t="shared" si="92"/>
        <v/>
      </c>
      <c r="L267" s="76" t="str">
        <f t="shared" si="92"/>
        <v/>
      </c>
      <c r="M267" s="76" t="str">
        <f t="shared" si="92"/>
        <v/>
      </c>
      <c r="N267" s="76" t="str">
        <f t="shared" si="92"/>
        <v/>
      </c>
      <c r="O267" s="76" t="str">
        <f t="shared" si="92"/>
        <v/>
      </c>
      <c r="P267" s="76" t="str">
        <f t="shared" si="92"/>
        <v/>
      </c>
    </row>
    <row r="268" spans="1:16" hidden="1">
      <c r="A268" s="53">
        <v>37</v>
      </c>
      <c r="B268" s="76" t="str">
        <f t="shared" si="92"/>
        <v/>
      </c>
      <c r="C268" s="76" t="str">
        <f t="shared" si="92"/>
        <v/>
      </c>
      <c r="D268" s="76" t="str">
        <f t="shared" si="92"/>
        <v/>
      </c>
      <c r="E268" s="76" t="str">
        <f t="shared" si="92"/>
        <v/>
      </c>
      <c r="F268" s="76" t="str">
        <f t="shared" si="92"/>
        <v/>
      </c>
      <c r="G268" s="76" t="str">
        <f t="shared" si="92"/>
        <v/>
      </c>
      <c r="H268" s="76" t="str">
        <f t="shared" si="92"/>
        <v/>
      </c>
      <c r="I268" s="76" t="str">
        <f t="shared" si="92"/>
        <v/>
      </c>
      <c r="J268" s="76" t="str">
        <f t="shared" si="92"/>
        <v/>
      </c>
      <c r="K268" s="76" t="str">
        <f t="shared" si="92"/>
        <v/>
      </c>
      <c r="L268" s="76" t="str">
        <f t="shared" si="92"/>
        <v/>
      </c>
      <c r="M268" s="76" t="str">
        <f t="shared" si="92"/>
        <v/>
      </c>
      <c r="N268" s="76" t="str">
        <f t="shared" si="92"/>
        <v/>
      </c>
      <c r="O268" s="76" t="str">
        <f t="shared" si="92"/>
        <v/>
      </c>
      <c r="P268" s="76" t="str">
        <f t="shared" si="92"/>
        <v/>
      </c>
    </row>
    <row r="269" spans="1:16" hidden="1">
      <c r="A269" s="53">
        <v>38</v>
      </c>
      <c r="B269" s="76" t="str">
        <f t="shared" si="92"/>
        <v/>
      </c>
      <c r="C269" s="76" t="str">
        <f t="shared" si="92"/>
        <v/>
      </c>
      <c r="D269" s="76" t="str">
        <f t="shared" si="92"/>
        <v/>
      </c>
      <c r="E269" s="76" t="str">
        <f t="shared" si="92"/>
        <v/>
      </c>
      <c r="F269" s="76" t="str">
        <f t="shared" si="92"/>
        <v/>
      </c>
      <c r="G269" s="76" t="str">
        <f t="shared" si="92"/>
        <v/>
      </c>
      <c r="H269" s="76" t="str">
        <f t="shared" si="92"/>
        <v/>
      </c>
      <c r="I269" s="76" t="str">
        <f t="shared" si="92"/>
        <v/>
      </c>
      <c r="J269" s="76" t="str">
        <f t="shared" si="92"/>
        <v/>
      </c>
      <c r="K269" s="76" t="str">
        <f t="shared" si="92"/>
        <v/>
      </c>
      <c r="L269" s="76" t="str">
        <f t="shared" si="92"/>
        <v/>
      </c>
      <c r="M269" s="76" t="str">
        <f t="shared" si="92"/>
        <v/>
      </c>
      <c r="N269" s="76" t="str">
        <f t="shared" si="92"/>
        <v/>
      </c>
      <c r="O269" s="76" t="str">
        <f t="shared" si="92"/>
        <v/>
      </c>
      <c r="P269" s="76" t="str">
        <f t="shared" si="92"/>
        <v/>
      </c>
    </row>
    <row r="270" spans="1:16" hidden="1">
      <c r="A270" s="53">
        <v>39</v>
      </c>
      <c r="B270" s="76" t="str">
        <f t="shared" si="92"/>
        <v/>
      </c>
      <c r="C270" s="76" t="str">
        <f t="shared" si="92"/>
        <v/>
      </c>
      <c r="D270" s="76" t="str">
        <f t="shared" si="92"/>
        <v/>
      </c>
      <c r="E270" s="76" t="str">
        <f t="shared" si="92"/>
        <v/>
      </c>
      <c r="F270" s="76" t="str">
        <f t="shared" si="92"/>
        <v/>
      </c>
      <c r="G270" s="76" t="str">
        <f t="shared" si="92"/>
        <v/>
      </c>
      <c r="H270" s="76" t="str">
        <f t="shared" si="92"/>
        <v/>
      </c>
      <c r="I270" s="76" t="str">
        <f t="shared" si="92"/>
        <v/>
      </c>
      <c r="J270" s="76" t="str">
        <f t="shared" si="92"/>
        <v/>
      </c>
      <c r="K270" s="76" t="str">
        <f t="shared" si="92"/>
        <v/>
      </c>
      <c r="L270" s="76" t="str">
        <f t="shared" si="92"/>
        <v/>
      </c>
      <c r="M270" s="76" t="str">
        <f t="shared" si="92"/>
        <v/>
      </c>
      <c r="N270" s="76" t="str">
        <f t="shared" si="92"/>
        <v/>
      </c>
      <c r="O270" s="76" t="str">
        <f t="shared" si="92"/>
        <v/>
      </c>
      <c r="P270" s="76" t="str">
        <f t="shared" si="92"/>
        <v/>
      </c>
    </row>
    <row r="271" spans="1:16" hidden="1">
      <c r="A271" s="53">
        <v>40</v>
      </c>
      <c r="B271" s="76" t="str">
        <f t="shared" si="92"/>
        <v/>
      </c>
      <c r="C271" s="76" t="str">
        <f t="shared" si="92"/>
        <v/>
      </c>
      <c r="D271" s="76" t="str">
        <f t="shared" si="92"/>
        <v/>
      </c>
      <c r="E271" s="76" t="str">
        <f t="shared" si="92"/>
        <v/>
      </c>
      <c r="F271" s="76" t="str">
        <f t="shared" si="92"/>
        <v/>
      </c>
      <c r="G271" s="76" t="str">
        <f t="shared" si="92"/>
        <v/>
      </c>
      <c r="H271" s="76" t="str">
        <f t="shared" si="92"/>
        <v/>
      </c>
      <c r="I271" s="76" t="str">
        <f t="shared" si="92"/>
        <v/>
      </c>
      <c r="J271" s="76" t="str">
        <f t="shared" si="92"/>
        <v/>
      </c>
      <c r="K271" s="76" t="str">
        <f t="shared" si="92"/>
        <v/>
      </c>
      <c r="L271" s="76" t="str">
        <f t="shared" si="92"/>
        <v/>
      </c>
      <c r="M271" s="76" t="str">
        <f t="shared" si="92"/>
        <v/>
      </c>
      <c r="N271" s="76" t="str">
        <f t="shared" si="92"/>
        <v/>
      </c>
      <c r="O271" s="76" t="str">
        <f t="shared" si="92"/>
        <v/>
      </c>
      <c r="P271" s="76" t="str">
        <f t="shared" si="92"/>
        <v/>
      </c>
    </row>
    <row r="272" spans="1:16" hidden="1">
      <c r="A272" s="53">
        <v>41</v>
      </c>
      <c r="B272" s="76" t="str">
        <f t="shared" si="92"/>
        <v/>
      </c>
      <c r="C272" s="76" t="str">
        <f t="shared" si="92"/>
        <v/>
      </c>
      <c r="D272" s="76" t="str">
        <f t="shared" si="92"/>
        <v/>
      </c>
      <c r="E272" s="76" t="str">
        <f t="shared" si="92"/>
        <v/>
      </c>
      <c r="F272" s="76" t="str">
        <f t="shared" si="92"/>
        <v/>
      </c>
      <c r="G272" s="76" t="str">
        <f t="shared" si="92"/>
        <v/>
      </c>
      <c r="H272" s="76" t="str">
        <f t="shared" si="92"/>
        <v/>
      </c>
      <c r="I272" s="76" t="str">
        <f t="shared" si="92"/>
        <v/>
      </c>
      <c r="J272" s="76" t="str">
        <f t="shared" si="92"/>
        <v/>
      </c>
      <c r="K272" s="76" t="str">
        <f t="shared" si="92"/>
        <v/>
      </c>
      <c r="L272" s="76" t="str">
        <f t="shared" si="92"/>
        <v/>
      </c>
      <c r="M272" s="76" t="str">
        <f t="shared" si="92"/>
        <v/>
      </c>
      <c r="N272" s="76" t="str">
        <f t="shared" si="92"/>
        <v/>
      </c>
      <c r="O272" s="76" t="str">
        <f t="shared" si="92"/>
        <v/>
      </c>
      <c r="P272" s="76" t="str">
        <f t="shared" si="92"/>
        <v/>
      </c>
    </row>
    <row r="273" spans="1:16" hidden="1">
      <c r="A273" s="53">
        <v>42</v>
      </c>
      <c r="B273" s="76" t="str">
        <f t="shared" si="92"/>
        <v/>
      </c>
      <c r="C273" s="76" t="str">
        <f t="shared" si="92"/>
        <v/>
      </c>
      <c r="D273" s="76" t="str">
        <f t="shared" si="92"/>
        <v/>
      </c>
      <c r="E273" s="76" t="str">
        <f t="shared" si="92"/>
        <v/>
      </c>
      <c r="F273" s="76" t="str">
        <f t="shared" si="92"/>
        <v/>
      </c>
      <c r="G273" s="76" t="str">
        <f t="shared" si="92"/>
        <v/>
      </c>
      <c r="H273" s="76" t="str">
        <f t="shared" si="92"/>
        <v/>
      </c>
      <c r="I273" s="76" t="str">
        <f t="shared" si="92"/>
        <v/>
      </c>
      <c r="J273" s="76" t="str">
        <f t="shared" si="92"/>
        <v/>
      </c>
      <c r="K273" s="76" t="str">
        <f t="shared" si="92"/>
        <v/>
      </c>
      <c r="L273" s="76" t="str">
        <f t="shared" si="92"/>
        <v/>
      </c>
      <c r="M273" s="76" t="str">
        <f t="shared" si="92"/>
        <v/>
      </c>
      <c r="N273" s="76" t="str">
        <f t="shared" si="92"/>
        <v/>
      </c>
      <c r="O273" s="76" t="str">
        <f t="shared" si="92"/>
        <v/>
      </c>
      <c r="P273" s="76" t="str">
        <f t="shared" si="92"/>
        <v/>
      </c>
    </row>
    <row r="274" spans="1:16" hidden="1">
      <c r="A274" s="53">
        <v>43</v>
      </c>
      <c r="B274" s="76" t="str">
        <f t="shared" si="92"/>
        <v/>
      </c>
      <c r="C274" s="76" t="str">
        <f t="shared" si="92"/>
        <v/>
      </c>
      <c r="D274" s="76" t="str">
        <f t="shared" si="92"/>
        <v/>
      </c>
      <c r="E274" s="76" t="str">
        <f t="shared" si="92"/>
        <v/>
      </c>
      <c r="F274" s="76" t="str">
        <f t="shared" si="92"/>
        <v/>
      </c>
      <c r="G274" s="76" t="str">
        <f t="shared" si="92"/>
        <v/>
      </c>
      <c r="H274" s="76" t="str">
        <f t="shared" si="92"/>
        <v/>
      </c>
      <c r="I274" s="76" t="str">
        <f t="shared" si="92"/>
        <v/>
      </c>
      <c r="J274" s="76" t="str">
        <f t="shared" si="92"/>
        <v/>
      </c>
      <c r="K274" s="76" t="str">
        <f t="shared" si="92"/>
        <v/>
      </c>
      <c r="L274" s="76" t="str">
        <f t="shared" si="92"/>
        <v/>
      </c>
      <c r="M274" s="76" t="str">
        <f t="shared" si="92"/>
        <v/>
      </c>
      <c r="N274" s="76" t="str">
        <f t="shared" si="92"/>
        <v/>
      </c>
      <c r="O274" s="76" t="str">
        <f t="shared" si="92"/>
        <v/>
      </c>
      <c r="P274" s="76" t="str">
        <f t="shared" si="92"/>
        <v/>
      </c>
    </row>
    <row r="275" spans="1:16" hidden="1">
      <c r="A275" s="53">
        <v>44</v>
      </c>
      <c r="B275" s="76" t="str">
        <f t="shared" si="92"/>
        <v/>
      </c>
      <c r="C275" s="76" t="str">
        <f t="shared" si="92"/>
        <v/>
      </c>
      <c r="D275" s="76" t="str">
        <f t="shared" si="92"/>
        <v/>
      </c>
      <c r="E275" s="76" t="str">
        <f t="shared" si="92"/>
        <v/>
      </c>
      <c r="F275" s="76" t="str">
        <f t="shared" si="92"/>
        <v/>
      </c>
      <c r="G275" s="76" t="str">
        <f t="shared" si="92"/>
        <v/>
      </c>
      <c r="H275" s="76" t="str">
        <f t="shared" si="92"/>
        <v/>
      </c>
      <c r="I275" s="76" t="str">
        <f t="shared" si="92"/>
        <v/>
      </c>
      <c r="J275" s="76" t="str">
        <f t="shared" si="92"/>
        <v/>
      </c>
      <c r="K275" s="76" t="str">
        <f t="shared" si="92"/>
        <v/>
      </c>
      <c r="L275" s="76" t="str">
        <f t="shared" si="92"/>
        <v/>
      </c>
      <c r="M275" s="76" t="str">
        <f t="shared" si="92"/>
        <v/>
      </c>
      <c r="N275" s="76" t="str">
        <f t="shared" si="92"/>
        <v/>
      </c>
      <c r="O275" s="76" t="str">
        <f t="shared" si="92"/>
        <v/>
      </c>
      <c r="P275" s="76" t="str">
        <f t="shared" si="92"/>
        <v/>
      </c>
    </row>
    <row r="276" spans="1:16" hidden="1">
      <c r="A276" s="53">
        <v>45</v>
      </c>
      <c r="B276" s="76" t="str">
        <f t="shared" si="92"/>
        <v/>
      </c>
      <c r="C276" s="76" t="str">
        <f t="shared" si="92"/>
        <v/>
      </c>
      <c r="D276" s="76" t="str">
        <f t="shared" si="92"/>
        <v/>
      </c>
      <c r="E276" s="76" t="str">
        <f t="shared" si="92"/>
        <v/>
      </c>
      <c r="F276" s="76" t="str">
        <f t="shared" si="92"/>
        <v/>
      </c>
      <c r="G276" s="76" t="str">
        <f t="shared" si="92"/>
        <v/>
      </c>
      <c r="H276" s="76" t="str">
        <f t="shared" si="92"/>
        <v/>
      </c>
      <c r="I276" s="76" t="str">
        <f t="shared" si="92"/>
        <v/>
      </c>
      <c r="J276" s="76" t="str">
        <f t="shared" si="92"/>
        <v/>
      </c>
      <c r="K276" s="76" t="str">
        <f t="shared" si="92"/>
        <v/>
      </c>
      <c r="L276" s="76" t="str">
        <f t="shared" si="92"/>
        <v/>
      </c>
      <c r="M276" s="76" t="str">
        <f t="shared" si="92"/>
        <v/>
      </c>
      <c r="N276" s="76" t="str">
        <f t="shared" si="92"/>
        <v/>
      </c>
      <c r="O276" s="76" t="str">
        <f t="shared" si="92"/>
        <v/>
      </c>
      <c r="P276" s="76" t="str">
        <f t="shared" si="92"/>
        <v/>
      </c>
    </row>
    <row r="277" spans="1:16" hidden="1">
      <c r="A277" s="53">
        <v>46</v>
      </c>
      <c r="B277" s="76" t="str">
        <f t="shared" si="92"/>
        <v/>
      </c>
      <c r="C277" s="76" t="str">
        <f t="shared" si="92"/>
        <v/>
      </c>
      <c r="D277" s="76" t="str">
        <f t="shared" si="92"/>
        <v/>
      </c>
      <c r="E277" s="76" t="str">
        <f t="shared" si="92"/>
        <v/>
      </c>
      <c r="F277" s="76" t="str">
        <f t="shared" si="92"/>
        <v/>
      </c>
      <c r="G277" s="76" t="str">
        <f t="shared" si="92"/>
        <v/>
      </c>
      <c r="H277" s="76" t="str">
        <f t="shared" si="92"/>
        <v/>
      </c>
      <c r="I277" s="76" t="str">
        <f t="shared" si="92"/>
        <v/>
      </c>
      <c r="J277" s="76" t="str">
        <f t="shared" si="92"/>
        <v/>
      </c>
      <c r="K277" s="76" t="str">
        <f t="shared" si="92"/>
        <v/>
      </c>
      <c r="L277" s="76" t="str">
        <f t="shared" si="92"/>
        <v/>
      </c>
      <c r="M277" s="76" t="str">
        <f t="shared" si="92"/>
        <v/>
      </c>
      <c r="N277" s="76" t="str">
        <f t="shared" si="92"/>
        <v/>
      </c>
      <c r="O277" s="76" t="str">
        <f t="shared" si="92"/>
        <v/>
      </c>
      <c r="P277" s="76" t="str">
        <f t="shared" si="92"/>
        <v/>
      </c>
    </row>
    <row r="278" spans="1:16" hidden="1">
      <c r="A278" s="53">
        <v>47</v>
      </c>
      <c r="B278" s="76" t="str">
        <f t="shared" si="92"/>
        <v/>
      </c>
      <c r="C278" s="76" t="str">
        <f t="shared" si="92"/>
        <v/>
      </c>
      <c r="D278" s="76" t="str">
        <f t="shared" si="92"/>
        <v/>
      </c>
      <c r="E278" s="76" t="str">
        <f t="shared" si="92"/>
        <v/>
      </c>
      <c r="F278" s="76" t="str">
        <f t="shared" si="92"/>
        <v/>
      </c>
      <c r="G278" s="76" t="str">
        <f t="shared" si="92"/>
        <v/>
      </c>
      <c r="H278" s="76" t="str">
        <f t="shared" si="92"/>
        <v/>
      </c>
      <c r="I278" s="76" t="str">
        <f t="shared" si="92"/>
        <v/>
      </c>
      <c r="J278" s="76" t="str">
        <f t="shared" si="92"/>
        <v/>
      </c>
      <c r="K278" s="76" t="str">
        <f t="shared" si="92"/>
        <v/>
      </c>
      <c r="L278" s="76" t="str">
        <f t="shared" si="92"/>
        <v/>
      </c>
      <c r="M278" s="76" t="str">
        <f t="shared" si="92"/>
        <v/>
      </c>
      <c r="N278" s="76" t="str">
        <f t="shared" si="92"/>
        <v/>
      </c>
      <c r="O278" s="76" t="str">
        <f t="shared" si="92"/>
        <v/>
      </c>
      <c r="P278" s="76" t="str">
        <f t="shared" si="92"/>
        <v/>
      </c>
    </row>
    <row r="279" spans="1:16" hidden="1">
      <c r="A279" s="53">
        <v>48</v>
      </c>
      <c r="B279" s="76" t="str">
        <f t="shared" si="92"/>
        <v/>
      </c>
      <c r="C279" s="76" t="str">
        <f t="shared" si="92"/>
        <v/>
      </c>
      <c r="D279" s="76" t="str">
        <f t="shared" si="92"/>
        <v/>
      </c>
      <c r="E279" s="76" t="str">
        <f t="shared" si="92"/>
        <v/>
      </c>
      <c r="F279" s="76" t="str">
        <f t="shared" si="92"/>
        <v/>
      </c>
      <c r="G279" s="76" t="str">
        <f t="shared" si="92"/>
        <v/>
      </c>
      <c r="H279" s="76" t="str">
        <f t="shared" si="92"/>
        <v/>
      </c>
      <c r="I279" s="76" t="str">
        <f t="shared" si="92"/>
        <v/>
      </c>
      <c r="J279" s="76" t="str">
        <f t="shared" si="92"/>
        <v/>
      </c>
      <c r="K279" s="76" t="str">
        <f t="shared" si="92"/>
        <v/>
      </c>
      <c r="L279" s="76" t="str">
        <f t="shared" si="92"/>
        <v/>
      </c>
      <c r="M279" s="76" t="str">
        <f t="shared" si="92"/>
        <v/>
      </c>
      <c r="N279" s="76" t="str">
        <f t="shared" si="92"/>
        <v/>
      </c>
      <c r="O279" s="76" t="str">
        <f t="shared" si="92"/>
        <v/>
      </c>
      <c r="P279" s="76" t="str">
        <f t="shared" si="92"/>
        <v/>
      </c>
    </row>
    <row r="280" spans="1:16" hidden="1">
      <c r="A280" s="53">
        <v>49</v>
      </c>
      <c r="B280" s="76" t="str">
        <f t="shared" si="92"/>
        <v/>
      </c>
      <c r="C280" s="76" t="str">
        <f t="shared" si="92"/>
        <v/>
      </c>
      <c r="D280" s="76" t="str">
        <f t="shared" si="92"/>
        <v/>
      </c>
      <c r="E280" s="76" t="str">
        <f t="shared" si="92"/>
        <v/>
      </c>
      <c r="F280" s="76" t="str">
        <f t="shared" si="92"/>
        <v/>
      </c>
      <c r="G280" s="76" t="str">
        <f t="shared" si="92"/>
        <v/>
      </c>
      <c r="H280" s="76" t="str">
        <f t="shared" si="92"/>
        <v/>
      </c>
      <c r="I280" s="76" t="str">
        <f t="shared" si="92"/>
        <v/>
      </c>
      <c r="J280" s="76" t="str">
        <f t="shared" si="92"/>
        <v/>
      </c>
      <c r="K280" s="76" t="str">
        <f t="shared" si="92"/>
        <v/>
      </c>
      <c r="L280" s="76" t="str">
        <f t="shared" si="92"/>
        <v/>
      </c>
      <c r="M280" s="76" t="str">
        <f t="shared" si="92"/>
        <v/>
      </c>
      <c r="N280" s="76" t="str">
        <f t="shared" si="92"/>
        <v/>
      </c>
      <c r="O280" s="76" t="str">
        <f t="shared" si="92"/>
        <v/>
      </c>
      <c r="P280" s="76" t="str">
        <f t="shared" si="92"/>
        <v/>
      </c>
    </row>
    <row r="281" spans="1:16" hidden="1">
      <c r="A281" s="53">
        <v>50</v>
      </c>
      <c r="B281" s="76" t="str">
        <f t="shared" ref="B281:P296" si="93">IF(B56="","",B172+(S172-1)/2)</f>
        <v/>
      </c>
      <c r="C281" s="76" t="str">
        <f t="shared" si="93"/>
        <v/>
      </c>
      <c r="D281" s="76" t="str">
        <f t="shared" si="93"/>
        <v/>
      </c>
      <c r="E281" s="76" t="str">
        <f t="shared" si="93"/>
        <v/>
      </c>
      <c r="F281" s="76" t="str">
        <f t="shared" si="93"/>
        <v/>
      </c>
      <c r="G281" s="76" t="str">
        <f t="shared" si="93"/>
        <v/>
      </c>
      <c r="H281" s="76" t="str">
        <f t="shared" si="93"/>
        <v/>
      </c>
      <c r="I281" s="76" t="str">
        <f t="shared" si="93"/>
        <v/>
      </c>
      <c r="J281" s="76" t="str">
        <f t="shared" si="93"/>
        <v/>
      </c>
      <c r="K281" s="76" t="str">
        <f t="shared" si="93"/>
        <v/>
      </c>
      <c r="L281" s="76" t="str">
        <f t="shared" si="93"/>
        <v/>
      </c>
      <c r="M281" s="76" t="str">
        <f t="shared" si="93"/>
        <v/>
      </c>
      <c r="N281" s="76" t="str">
        <f t="shared" si="93"/>
        <v/>
      </c>
      <c r="O281" s="76" t="str">
        <f t="shared" si="93"/>
        <v/>
      </c>
      <c r="P281" s="76" t="str">
        <f t="shared" si="93"/>
        <v/>
      </c>
    </row>
    <row r="282" spans="1:16" hidden="1">
      <c r="A282" s="53">
        <v>51</v>
      </c>
      <c r="B282" s="76" t="str">
        <f t="shared" si="93"/>
        <v/>
      </c>
      <c r="C282" s="76" t="str">
        <f t="shared" si="93"/>
        <v/>
      </c>
      <c r="D282" s="76" t="str">
        <f t="shared" si="93"/>
        <v/>
      </c>
      <c r="E282" s="76" t="str">
        <f t="shared" si="93"/>
        <v/>
      </c>
      <c r="F282" s="76" t="str">
        <f t="shared" si="93"/>
        <v/>
      </c>
      <c r="G282" s="76" t="str">
        <f t="shared" si="93"/>
        <v/>
      </c>
      <c r="H282" s="76" t="str">
        <f t="shared" si="93"/>
        <v/>
      </c>
      <c r="I282" s="76" t="str">
        <f t="shared" si="93"/>
        <v/>
      </c>
      <c r="J282" s="76" t="str">
        <f t="shared" si="93"/>
        <v/>
      </c>
      <c r="K282" s="76" t="str">
        <f t="shared" si="93"/>
        <v/>
      </c>
      <c r="L282" s="76" t="str">
        <f t="shared" si="93"/>
        <v/>
      </c>
      <c r="M282" s="76" t="str">
        <f t="shared" si="93"/>
        <v/>
      </c>
      <c r="N282" s="76" t="str">
        <f t="shared" si="93"/>
        <v/>
      </c>
      <c r="O282" s="76" t="str">
        <f t="shared" si="93"/>
        <v/>
      </c>
      <c r="P282" s="76" t="str">
        <f t="shared" si="93"/>
        <v/>
      </c>
    </row>
    <row r="283" spans="1:16" hidden="1">
      <c r="A283" s="53">
        <v>52</v>
      </c>
      <c r="B283" s="76" t="str">
        <f t="shared" si="93"/>
        <v/>
      </c>
      <c r="C283" s="76" t="str">
        <f t="shared" si="93"/>
        <v/>
      </c>
      <c r="D283" s="76" t="str">
        <f t="shared" si="93"/>
        <v/>
      </c>
      <c r="E283" s="76" t="str">
        <f t="shared" si="93"/>
        <v/>
      </c>
      <c r="F283" s="76" t="str">
        <f t="shared" si="93"/>
        <v/>
      </c>
      <c r="G283" s="76" t="str">
        <f t="shared" si="93"/>
        <v/>
      </c>
      <c r="H283" s="76" t="str">
        <f t="shared" si="93"/>
        <v/>
      </c>
      <c r="I283" s="76" t="str">
        <f t="shared" si="93"/>
        <v/>
      </c>
      <c r="J283" s="76" t="str">
        <f t="shared" si="93"/>
        <v/>
      </c>
      <c r="K283" s="76" t="str">
        <f t="shared" si="93"/>
        <v/>
      </c>
      <c r="L283" s="76" t="str">
        <f t="shared" si="93"/>
        <v/>
      </c>
      <c r="M283" s="76" t="str">
        <f t="shared" si="93"/>
        <v/>
      </c>
      <c r="N283" s="76" t="str">
        <f t="shared" si="93"/>
        <v/>
      </c>
      <c r="O283" s="76" t="str">
        <f t="shared" si="93"/>
        <v/>
      </c>
      <c r="P283" s="76" t="str">
        <f t="shared" si="93"/>
        <v/>
      </c>
    </row>
    <row r="284" spans="1:16" hidden="1">
      <c r="A284" s="53">
        <v>53</v>
      </c>
      <c r="B284" s="76" t="str">
        <f t="shared" si="93"/>
        <v/>
      </c>
      <c r="C284" s="76" t="str">
        <f t="shared" si="93"/>
        <v/>
      </c>
      <c r="D284" s="76" t="str">
        <f t="shared" si="93"/>
        <v/>
      </c>
      <c r="E284" s="76" t="str">
        <f t="shared" si="93"/>
        <v/>
      </c>
      <c r="F284" s="76" t="str">
        <f t="shared" si="93"/>
        <v/>
      </c>
      <c r="G284" s="76" t="str">
        <f t="shared" si="93"/>
        <v/>
      </c>
      <c r="H284" s="76" t="str">
        <f t="shared" si="93"/>
        <v/>
      </c>
      <c r="I284" s="76" t="str">
        <f t="shared" si="93"/>
        <v/>
      </c>
      <c r="J284" s="76" t="str">
        <f t="shared" si="93"/>
        <v/>
      </c>
      <c r="K284" s="76" t="str">
        <f t="shared" si="93"/>
        <v/>
      </c>
      <c r="L284" s="76" t="str">
        <f t="shared" si="93"/>
        <v/>
      </c>
      <c r="M284" s="76" t="str">
        <f t="shared" si="93"/>
        <v/>
      </c>
      <c r="N284" s="76" t="str">
        <f t="shared" si="93"/>
        <v/>
      </c>
      <c r="O284" s="76" t="str">
        <f t="shared" si="93"/>
        <v/>
      </c>
      <c r="P284" s="76" t="str">
        <f t="shared" si="93"/>
        <v/>
      </c>
    </row>
    <row r="285" spans="1:16" hidden="1">
      <c r="A285" s="53">
        <v>54</v>
      </c>
      <c r="B285" s="76" t="str">
        <f t="shared" si="93"/>
        <v/>
      </c>
      <c r="C285" s="76" t="str">
        <f t="shared" si="93"/>
        <v/>
      </c>
      <c r="D285" s="76" t="str">
        <f t="shared" si="93"/>
        <v/>
      </c>
      <c r="E285" s="76" t="str">
        <f t="shared" si="93"/>
        <v/>
      </c>
      <c r="F285" s="76" t="str">
        <f t="shared" si="93"/>
        <v/>
      </c>
      <c r="G285" s="76" t="str">
        <f t="shared" si="93"/>
        <v/>
      </c>
      <c r="H285" s="76" t="str">
        <f t="shared" si="93"/>
        <v/>
      </c>
      <c r="I285" s="76" t="str">
        <f t="shared" si="93"/>
        <v/>
      </c>
      <c r="J285" s="76" t="str">
        <f t="shared" si="93"/>
        <v/>
      </c>
      <c r="K285" s="76" t="str">
        <f t="shared" si="93"/>
        <v/>
      </c>
      <c r="L285" s="76" t="str">
        <f t="shared" si="93"/>
        <v/>
      </c>
      <c r="M285" s="76" t="str">
        <f t="shared" si="93"/>
        <v/>
      </c>
      <c r="N285" s="76" t="str">
        <f t="shared" si="93"/>
        <v/>
      </c>
      <c r="O285" s="76" t="str">
        <f t="shared" si="93"/>
        <v/>
      </c>
      <c r="P285" s="76" t="str">
        <f t="shared" si="93"/>
        <v/>
      </c>
    </row>
    <row r="286" spans="1:16" hidden="1">
      <c r="A286" s="53">
        <v>55</v>
      </c>
      <c r="B286" s="76" t="str">
        <f t="shared" si="93"/>
        <v/>
      </c>
      <c r="C286" s="76" t="str">
        <f t="shared" si="93"/>
        <v/>
      </c>
      <c r="D286" s="76" t="str">
        <f t="shared" si="93"/>
        <v/>
      </c>
      <c r="E286" s="76" t="str">
        <f t="shared" si="93"/>
        <v/>
      </c>
      <c r="F286" s="76" t="str">
        <f t="shared" si="93"/>
        <v/>
      </c>
      <c r="G286" s="76" t="str">
        <f t="shared" si="93"/>
        <v/>
      </c>
      <c r="H286" s="76" t="str">
        <f t="shared" si="93"/>
        <v/>
      </c>
      <c r="I286" s="76" t="str">
        <f t="shared" si="93"/>
        <v/>
      </c>
      <c r="J286" s="76" t="str">
        <f t="shared" si="93"/>
        <v/>
      </c>
      <c r="K286" s="76" t="str">
        <f t="shared" si="93"/>
        <v/>
      </c>
      <c r="L286" s="76" t="str">
        <f t="shared" si="93"/>
        <v/>
      </c>
      <c r="M286" s="76" t="str">
        <f t="shared" si="93"/>
        <v/>
      </c>
      <c r="N286" s="76" t="str">
        <f t="shared" si="93"/>
        <v/>
      </c>
      <c r="O286" s="76" t="str">
        <f t="shared" si="93"/>
        <v/>
      </c>
      <c r="P286" s="76" t="str">
        <f t="shared" si="93"/>
        <v/>
      </c>
    </row>
    <row r="287" spans="1:16" hidden="1">
      <c r="A287" s="53">
        <v>56</v>
      </c>
      <c r="B287" s="76" t="str">
        <f t="shared" si="93"/>
        <v/>
      </c>
      <c r="C287" s="76" t="str">
        <f t="shared" si="93"/>
        <v/>
      </c>
      <c r="D287" s="76" t="str">
        <f t="shared" si="93"/>
        <v/>
      </c>
      <c r="E287" s="76" t="str">
        <f t="shared" si="93"/>
        <v/>
      </c>
      <c r="F287" s="76" t="str">
        <f t="shared" si="93"/>
        <v/>
      </c>
      <c r="G287" s="76" t="str">
        <f t="shared" si="93"/>
        <v/>
      </c>
      <c r="H287" s="76" t="str">
        <f t="shared" si="93"/>
        <v/>
      </c>
      <c r="I287" s="76" t="str">
        <f t="shared" si="93"/>
        <v/>
      </c>
      <c r="J287" s="76" t="str">
        <f t="shared" si="93"/>
        <v/>
      </c>
      <c r="K287" s="76" t="str">
        <f t="shared" si="93"/>
        <v/>
      </c>
      <c r="L287" s="76" t="str">
        <f t="shared" si="93"/>
        <v/>
      </c>
      <c r="M287" s="76" t="str">
        <f t="shared" si="93"/>
        <v/>
      </c>
      <c r="N287" s="76" t="str">
        <f t="shared" si="93"/>
        <v/>
      </c>
      <c r="O287" s="76" t="str">
        <f t="shared" si="93"/>
        <v/>
      </c>
      <c r="P287" s="76" t="str">
        <f t="shared" si="93"/>
        <v/>
      </c>
    </row>
    <row r="288" spans="1:16" hidden="1">
      <c r="A288" s="53">
        <v>57</v>
      </c>
      <c r="B288" s="76" t="str">
        <f t="shared" si="93"/>
        <v/>
      </c>
      <c r="C288" s="76" t="str">
        <f t="shared" si="93"/>
        <v/>
      </c>
      <c r="D288" s="76" t="str">
        <f t="shared" si="93"/>
        <v/>
      </c>
      <c r="E288" s="76" t="str">
        <f t="shared" si="93"/>
        <v/>
      </c>
      <c r="F288" s="76" t="str">
        <f t="shared" si="93"/>
        <v/>
      </c>
      <c r="G288" s="76" t="str">
        <f t="shared" si="93"/>
        <v/>
      </c>
      <c r="H288" s="76" t="str">
        <f t="shared" si="93"/>
        <v/>
      </c>
      <c r="I288" s="76" t="str">
        <f t="shared" si="93"/>
        <v/>
      </c>
      <c r="J288" s="76" t="str">
        <f t="shared" si="93"/>
        <v/>
      </c>
      <c r="K288" s="76" t="str">
        <f t="shared" si="93"/>
        <v/>
      </c>
      <c r="L288" s="76" t="str">
        <f t="shared" si="93"/>
        <v/>
      </c>
      <c r="M288" s="76" t="str">
        <f t="shared" si="93"/>
        <v/>
      </c>
      <c r="N288" s="76" t="str">
        <f t="shared" si="93"/>
        <v/>
      </c>
      <c r="O288" s="76" t="str">
        <f t="shared" si="93"/>
        <v/>
      </c>
      <c r="P288" s="76" t="str">
        <f t="shared" si="93"/>
        <v/>
      </c>
    </row>
    <row r="289" spans="1:16" hidden="1">
      <c r="A289" s="53">
        <v>58</v>
      </c>
      <c r="B289" s="76" t="str">
        <f t="shared" si="93"/>
        <v/>
      </c>
      <c r="C289" s="76" t="str">
        <f t="shared" si="93"/>
        <v/>
      </c>
      <c r="D289" s="76" t="str">
        <f t="shared" si="93"/>
        <v/>
      </c>
      <c r="E289" s="76" t="str">
        <f t="shared" si="93"/>
        <v/>
      </c>
      <c r="F289" s="76" t="str">
        <f t="shared" si="93"/>
        <v/>
      </c>
      <c r="G289" s="76" t="str">
        <f t="shared" si="93"/>
        <v/>
      </c>
      <c r="H289" s="76" t="str">
        <f t="shared" si="93"/>
        <v/>
      </c>
      <c r="I289" s="76" t="str">
        <f t="shared" si="93"/>
        <v/>
      </c>
      <c r="J289" s="76" t="str">
        <f t="shared" si="93"/>
        <v/>
      </c>
      <c r="K289" s="76" t="str">
        <f t="shared" si="93"/>
        <v/>
      </c>
      <c r="L289" s="76" t="str">
        <f t="shared" si="93"/>
        <v/>
      </c>
      <c r="M289" s="76" t="str">
        <f t="shared" si="93"/>
        <v/>
      </c>
      <c r="N289" s="76" t="str">
        <f t="shared" si="93"/>
        <v/>
      </c>
      <c r="O289" s="76" t="str">
        <f t="shared" si="93"/>
        <v/>
      </c>
      <c r="P289" s="76" t="str">
        <f t="shared" si="93"/>
        <v/>
      </c>
    </row>
    <row r="290" spans="1:16" hidden="1">
      <c r="A290" s="53">
        <v>59</v>
      </c>
      <c r="B290" s="76" t="str">
        <f t="shared" si="93"/>
        <v/>
      </c>
      <c r="C290" s="76" t="str">
        <f t="shared" si="93"/>
        <v/>
      </c>
      <c r="D290" s="76" t="str">
        <f t="shared" si="93"/>
        <v/>
      </c>
      <c r="E290" s="76" t="str">
        <f t="shared" si="93"/>
        <v/>
      </c>
      <c r="F290" s="76" t="str">
        <f t="shared" si="93"/>
        <v/>
      </c>
      <c r="G290" s="76" t="str">
        <f t="shared" si="93"/>
        <v/>
      </c>
      <c r="H290" s="76" t="str">
        <f t="shared" si="93"/>
        <v/>
      </c>
      <c r="I290" s="76" t="str">
        <f t="shared" si="93"/>
        <v/>
      </c>
      <c r="J290" s="76" t="str">
        <f t="shared" si="93"/>
        <v/>
      </c>
      <c r="K290" s="76" t="str">
        <f t="shared" si="93"/>
        <v/>
      </c>
      <c r="L290" s="76" t="str">
        <f t="shared" si="93"/>
        <v/>
      </c>
      <c r="M290" s="76" t="str">
        <f t="shared" si="93"/>
        <v/>
      </c>
      <c r="N290" s="76" t="str">
        <f t="shared" si="93"/>
        <v/>
      </c>
      <c r="O290" s="76" t="str">
        <f t="shared" si="93"/>
        <v/>
      </c>
      <c r="P290" s="76" t="str">
        <f t="shared" si="93"/>
        <v/>
      </c>
    </row>
    <row r="291" spans="1:16" hidden="1">
      <c r="A291" s="53">
        <v>60</v>
      </c>
      <c r="B291" s="76" t="str">
        <f t="shared" si="93"/>
        <v/>
      </c>
      <c r="C291" s="76" t="str">
        <f t="shared" si="93"/>
        <v/>
      </c>
      <c r="D291" s="76" t="str">
        <f t="shared" si="93"/>
        <v/>
      </c>
      <c r="E291" s="76" t="str">
        <f t="shared" si="93"/>
        <v/>
      </c>
      <c r="F291" s="76" t="str">
        <f t="shared" si="93"/>
        <v/>
      </c>
      <c r="G291" s="76" t="str">
        <f t="shared" si="93"/>
        <v/>
      </c>
      <c r="H291" s="76" t="str">
        <f t="shared" si="93"/>
        <v/>
      </c>
      <c r="I291" s="76" t="str">
        <f t="shared" si="93"/>
        <v/>
      </c>
      <c r="J291" s="76" t="str">
        <f t="shared" si="93"/>
        <v/>
      </c>
      <c r="K291" s="76" t="str">
        <f t="shared" si="93"/>
        <v/>
      </c>
      <c r="L291" s="76" t="str">
        <f t="shared" si="93"/>
        <v/>
      </c>
      <c r="M291" s="76" t="str">
        <f t="shared" si="93"/>
        <v/>
      </c>
      <c r="N291" s="76" t="str">
        <f t="shared" si="93"/>
        <v/>
      </c>
      <c r="O291" s="76" t="str">
        <f t="shared" si="93"/>
        <v/>
      </c>
      <c r="P291" s="76" t="str">
        <f t="shared" si="93"/>
        <v/>
      </c>
    </row>
    <row r="292" spans="1:16" hidden="1">
      <c r="A292" s="53">
        <v>61</v>
      </c>
      <c r="B292" s="76" t="str">
        <f t="shared" si="93"/>
        <v/>
      </c>
      <c r="C292" s="76" t="str">
        <f t="shared" si="93"/>
        <v/>
      </c>
      <c r="D292" s="76" t="str">
        <f t="shared" si="93"/>
        <v/>
      </c>
      <c r="E292" s="76" t="str">
        <f t="shared" si="93"/>
        <v/>
      </c>
      <c r="F292" s="76" t="str">
        <f t="shared" si="93"/>
        <v/>
      </c>
      <c r="G292" s="76" t="str">
        <f t="shared" si="93"/>
        <v/>
      </c>
      <c r="H292" s="76" t="str">
        <f t="shared" si="93"/>
        <v/>
      </c>
      <c r="I292" s="76" t="str">
        <f t="shared" si="93"/>
        <v/>
      </c>
      <c r="J292" s="76" t="str">
        <f t="shared" si="93"/>
        <v/>
      </c>
      <c r="K292" s="76" t="str">
        <f t="shared" si="93"/>
        <v/>
      </c>
      <c r="L292" s="76" t="str">
        <f t="shared" si="93"/>
        <v/>
      </c>
      <c r="M292" s="76" t="str">
        <f t="shared" si="93"/>
        <v/>
      </c>
      <c r="N292" s="76" t="str">
        <f t="shared" si="93"/>
        <v/>
      </c>
      <c r="O292" s="76" t="str">
        <f t="shared" si="93"/>
        <v/>
      </c>
      <c r="P292" s="76" t="str">
        <f t="shared" si="93"/>
        <v/>
      </c>
    </row>
    <row r="293" spans="1:16" hidden="1">
      <c r="A293" s="53">
        <v>62</v>
      </c>
      <c r="B293" s="76" t="str">
        <f t="shared" si="93"/>
        <v/>
      </c>
      <c r="C293" s="76" t="str">
        <f t="shared" si="93"/>
        <v/>
      </c>
      <c r="D293" s="76" t="str">
        <f t="shared" si="93"/>
        <v/>
      </c>
      <c r="E293" s="76" t="str">
        <f t="shared" si="93"/>
        <v/>
      </c>
      <c r="F293" s="76" t="str">
        <f t="shared" si="93"/>
        <v/>
      </c>
      <c r="G293" s="76" t="str">
        <f t="shared" si="93"/>
        <v/>
      </c>
      <c r="H293" s="76" t="str">
        <f t="shared" si="93"/>
        <v/>
      </c>
      <c r="I293" s="76" t="str">
        <f t="shared" si="93"/>
        <v/>
      </c>
      <c r="J293" s="76" t="str">
        <f t="shared" si="93"/>
        <v/>
      </c>
      <c r="K293" s="76" t="str">
        <f t="shared" si="93"/>
        <v/>
      </c>
      <c r="L293" s="76" t="str">
        <f t="shared" si="93"/>
        <v/>
      </c>
      <c r="M293" s="76" t="str">
        <f t="shared" si="93"/>
        <v/>
      </c>
      <c r="N293" s="76" t="str">
        <f t="shared" si="93"/>
        <v/>
      </c>
      <c r="O293" s="76" t="str">
        <f t="shared" si="93"/>
        <v/>
      </c>
      <c r="P293" s="76" t="str">
        <f t="shared" si="93"/>
        <v/>
      </c>
    </row>
    <row r="294" spans="1:16" hidden="1">
      <c r="A294" s="53">
        <v>63</v>
      </c>
      <c r="B294" s="76" t="str">
        <f t="shared" si="93"/>
        <v/>
      </c>
      <c r="C294" s="76" t="str">
        <f t="shared" si="93"/>
        <v/>
      </c>
      <c r="D294" s="76" t="str">
        <f t="shared" si="93"/>
        <v/>
      </c>
      <c r="E294" s="76" t="str">
        <f t="shared" si="93"/>
        <v/>
      </c>
      <c r="F294" s="76" t="str">
        <f t="shared" si="93"/>
        <v/>
      </c>
      <c r="G294" s="76" t="str">
        <f t="shared" si="93"/>
        <v/>
      </c>
      <c r="H294" s="76" t="str">
        <f t="shared" si="93"/>
        <v/>
      </c>
      <c r="I294" s="76" t="str">
        <f t="shared" si="93"/>
        <v/>
      </c>
      <c r="J294" s="76" t="str">
        <f t="shared" si="93"/>
        <v/>
      </c>
      <c r="K294" s="76" t="str">
        <f t="shared" si="93"/>
        <v/>
      </c>
      <c r="L294" s="76" t="str">
        <f t="shared" si="93"/>
        <v/>
      </c>
      <c r="M294" s="76" t="str">
        <f t="shared" si="93"/>
        <v/>
      </c>
      <c r="N294" s="76" t="str">
        <f t="shared" si="93"/>
        <v/>
      </c>
      <c r="O294" s="76" t="str">
        <f t="shared" si="93"/>
        <v/>
      </c>
      <c r="P294" s="76" t="str">
        <f t="shared" si="93"/>
        <v/>
      </c>
    </row>
    <row r="295" spans="1:16" hidden="1">
      <c r="A295" s="53">
        <v>64</v>
      </c>
      <c r="B295" s="76" t="str">
        <f t="shared" si="93"/>
        <v/>
      </c>
      <c r="C295" s="76" t="str">
        <f t="shared" si="93"/>
        <v/>
      </c>
      <c r="D295" s="76" t="str">
        <f t="shared" si="93"/>
        <v/>
      </c>
      <c r="E295" s="76" t="str">
        <f t="shared" si="93"/>
        <v/>
      </c>
      <c r="F295" s="76" t="str">
        <f t="shared" si="93"/>
        <v/>
      </c>
      <c r="G295" s="76" t="str">
        <f t="shared" si="93"/>
        <v/>
      </c>
      <c r="H295" s="76" t="str">
        <f t="shared" si="93"/>
        <v/>
      </c>
      <c r="I295" s="76" t="str">
        <f t="shared" si="93"/>
        <v/>
      </c>
      <c r="J295" s="76" t="str">
        <f t="shared" si="93"/>
        <v/>
      </c>
      <c r="K295" s="76" t="str">
        <f t="shared" si="93"/>
        <v/>
      </c>
      <c r="L295" s="76" t="str">
        <f t="shared" si="93"/>
        <v/>
      </c>
      <c r="M295" s="76" t="str">
        <f t="shared" si="93"/>
        <v/>
      </c>
      <c r="N295" s="76" t="str">
        <f t="shared" si="93"/>
        <v/>
      </c>
      <c r="O295" s="76" t="str">
        <f t="shared" si="93"/>
        <v/>
      </c>
      <c r="P295" s="76" t="str">
        <f t="shared" si="93"/>
        <v/>
      </c>
    </row>
    <row r="296" spans="1:16" hidden="1">
      <c r="A296" s="53">
        <v>65</v>
      </c>
      <c r="B296" s="76" t="str">
        <f t="shared" si="93"/>
        <v/>
      </c>
      <c r="C296" s="76" t="str">
        <f t="shared" si="93"/>
        <v/>
      </c>
      <c r="D296" s="76" t="str">
        <f t="shared" si="93"/>
        <v/>
      </c>
      <c r="E296" s="76" t="str">
        <f t="shared" si="93"/>
        <v/>
      </c>
      <c r="F296" s="76" t="str">
        <f t="shared" si="93"/>
        <v/>
      </c>
      <c r="G296" s="76" t="str">
        <f t="shared" si="93"/>
        <v/>
      </c>
      <c r="H296" s="76" t="str">
        <f t="shared" si="93"/>
        <v/>
      </c>
      <c r="I296" s="76" t="str">
        <f t="shared" si="93"/>
        <v/>
      </c>
      <c r="J296" s="76" t="str">
        <f t="shared" si="93"/>
        <v/>
      </c>
      <c r="K296" s="76" t="str">
        <f t="shared" si="93"/>
        <v/>
      </c>
      <c r="L296" s="76" t="str">
        <f t="shared" si="93"/>
        <v/>
      </c>
      <c r="M296" s="76" t="str">
        <f t="shared" si="93"/>
        <v/>
      </c>
      <c r="N296" s="76" t="str">
        <f t="shared" si="93"/>
        <v/>
      </c>
      <c r="O296" s="76" t="str">
        <f t="shared" si="93"/>
        <v/>
      </c>
      <c r="P296" s="76" t="str">
        <f t="shared" si="93"/>
        <v/>
      </c>
    </row>
    <row r="297" spans="1:16" hidden="1">
      <c r="A297" s="53">
        <v>66</v>
      </c>
      <c r="B297" s="76" t="str">
        <f t="shared" ref="B297:P312" si="94">IF(B72="","",B188+(S188-1)/2)</f>
        <v/>
      </c>
      <c r="C297" s="76" t="str">
        <f t="shared" si="94"/>
        <v/>
      </c>
      <c r="D297" s="76" t="str">
        <f t="shared" si="94"/>
        <v/>
      </c>
      <c r="E297" s="76" t="str">
        <f t="shared" si="94"/>
        <v/>
      </c>
      <c r="F297" s="76" t="str">
        <f t="shared" si="94"/>
        <v/>
      </c>
      <c r="G297" s="76" t="str">
        <f t="shared" si="94"/>
        <v/>
      </c>
      <c r="H297" s="76" t="str">
        <f t="shared" si="94"/>
        <v/>
      </c>
      <c r="I297" s="76" t="str">
        <f t="shared" si="94"/>
        <v/>
      </c>
      <c r="J297" s="76" t="str">
        <f t="shared" si="94"/>
        <v/>
      </c>
      <c r="K297" s="76" t="str">
        <f t="shared" si="94"/>
        <v/>
      </c>
      <c r="L297" s="76" t="str">
        <f t="shared" si="94"/>
        <v/>
      </c>
      <c r="M297" s="76" t="str">
        <f t="shared" si="94"/>
        <v/>
      </c>
      <c r="N297" s="76" t="str">
        <f t="shared" si="94"/>
        <v/>
      </c>
      <c r="O297" s="76" t="str">
        <f t="shared" si="94"/>
        <v/>
      </c>
      <c r="P297" s="76" t="str">
        <f t="shared" si="94"/>
        <v/>
      </c>
    </row>
    <row r="298" spans="1:16" hidden="1">
      <c r="A298" s="53">
        <v>67</v>
      </c>
      <c r="B298" s="76" t="str">
        <f t="shared" si="94"/>
        <v/>
      </c>
      <c r="C298" s="76" t="str">
        <f t="shared" si="94"/>
        <v/>
      </c>
      <c r="D298" s="76" t="str">
        <f t="shared" si="94"/>
        <v/>
      </c>
      <c r="E298" s="76" t="str">
        <f t="shared" si="94"/>
        <v/>
      </c>
      <c r="F298" s="76" t="str">
        <f t="shared" si="94"/>
        <v/>
      </c>
      <c r="G298" s="76" t="str">
        <f t="shared" si="94"/>
        <v/>
      </c>
      <c r="H298" s="76" t="str">
        <f t="shared" si="94"/>
        <v/>
      </c>
      <c r="I298" s="76" t="str">
        <f t="shared" si="94"/>
        <v/>
      </c>
      <c r="J298" s="76" t="str">
        <f t="shared" si="94"/>
        <v/>
      </c>
      <c r="K298" s="76" t="str">
        <f t="shared" si="94"/>
        <v/>
      </c>
      <c r="L298" s="76" t="str">
        <f t="shared" si="94"/>
        <v/>
      </c>
      <c r="M298" s="76" t="str">
        <f t="shared" si="94"/>
        <v/>
      </c>
      <c r="N298" s="76" t="str">
        <f t="shared" si="94"/>
        <v/>
      </c>
      <c r="O298" s="76" t="str">
        <f t="shared" si="94"/>
        <v/>
      </c>
      <c r="P298" s="76" t="str">
        <f t="shared" si="94"/>
        <v/>
      </c>
    </row>
    <row r="299" spans="1:16" hidden="1">
      <c r="A299" s="53">
        <v>68</v>
      </c>
      <c r="B299" s="76" t="str">
        <f t="shared" si="94"/>
        <v/>
      </c>
      <c r="C299" s="76" t="str">
        <f t="shared" si="94"/>
        <v/>
      </c>
      <c r="D299" s="76" t="str">
        <f t="shared" si="94"/>
        <v/>
      </c>
      <c r="E299" s="76" t="str">
        <f t="shared" si="94"/>
        <v/>
      </c>
      <c r="F299" s="76" t="str">
        <f t="shared" si="94"/>
        <v/>
      </c>
      <c r="G299" s="76" t="str">
        <f t="shared" si="94"/>
        <v/>
      </c>
      <c r="H299" s="76" t="str">
        <f t="shared" si="94"/>
        <v/>
      </c>
      <c r="I299" s="76" t="str">
        <f t="shared" si="94"/>
        <v/>
      </c>
      <c r="J299" s="76" t="str">
        <f t="shared" si="94"/>
        <v/>
      </c>
      <c r="K299" s="76" t="str">
        <f t="shared" si="94"/>
        <v/>
      </c>
      <c r="L299" s="76" t="str">
        <f t="shared" si="94"/>
        <v/>
      </c>
      <c r="M299" s="76" t="str">
        <f t="shared" si="94"/>
        <v/>
      </c>
      <c r="N299" s="76" t="str">
        <f t="shared" si="94"/>
        <v/>
      </c>
      <c r="O299" s="76" t="str">
        <f t="shared" si="94"/>
        <v/>
      </c>
      <c r="P299" s="76" t="str">
        <f t="shared" si="94"/>
        <v/>
      </c>
    </row>
    <row r="300" spans="1:16" hidden="1">
      <c r="A300" s="53">
        <v>69</v>
      </c>
      <c r="B300" s="76" t="str">
        <f t="shared" si="94"/>
        <v/>
      </c>
      <c r="C300" s="76" t="str">
        <f t="shared" si="94"/>
        <v/>
      </c>
      <c r="D300" s="76" t="str">
        <f t="shared" si="94"/>
        <v/>
      </c>
      <c r="E300" s="76" t="str">
        <f t="shared" si="94"/>
        <v/>
      </c>
      <c r="F300" s="76" t="str">
        <f t="shared" si="94"/>
        <v/>
      </c>
      <c r="G300" s="76" t="str">
        <f t="shared" si="94"/>
        <v/>
      </c>
      <c r="H300" s="76" t="str">
        <f t="shared" si="94"/>
        <v/>
      </c>
      <c r="I300" s="76" t="str">
        <f t="shared" si="94"/>
        <v/>
      </c>
      <c r="J300" s="76" t="str">
        <f t="shared" si="94"/>
        <v/>
      </c>
      <c r="K300" s="76" t="str">
        <f t="shared" si="94"/>
        <v/>
      </c>
      <c r="L300" s="76" t="str">
        <f t="shared" si="94"/>
        <v/>
      </c>
      <c r="M300" s="76" t="str">
        <f t="shared" si="94"/>
        <v/>
      </c>
      <c r="N300" s="76" t="str">
        <f t="shared" si="94"/>
        <v/>
      </c>
      <c r="O300" s="76" t="str">
        <f t="shared" si="94"/>
        <v/>
      </c>
      <c r="P300" s="76" t="str">
        <f t="shared" si="94"/>
        <v/>
      </c>
    </row>
    <row r="301" spans="1:16" hidden="1">
      <c r="A301" s="53">
        <v>70</v>
      </c>
      <c r="B301" s="76" t="str">
        <f t="shared" si="94"/>
        <v/>
      </c>
      <c r="C301" s="76" t="str">
        <f t="shared" si="94"/>
        <v/>
      </c>
      <c r="D301" s="76" t="str">
        <f t="shared" si="94"/>
        <v/>
      </c>
      <c r="E301" s="76" t="str">
        <f t="shared" si="94"/>
        <v/>
      </c>
      <c r="F301" s="76" t="str">
        <f t="shared" si="94"/>
        <v/>
      </c>
      <c r="G301" s="76" t="str">
        <f t="shared" si="94"/>
        <v/>
      </c>
      <c r="H301" s="76" t="str">
        <f t="shared" si="94"/>
        <v/>
      </c>
      <c r="I301" s="76" t="str">
        <f t="shared" si="94"/>
        <v/>
      </c>
      <c r="J301" s="76" t="str">
        <f t="shared" si="94"/>
        <v/>
      </c>
      <c r="K301" s="76" t="str">
        <f t="shared" si="94"/>
        <v/>
      </c>
      <c r="L301" s="76" t="str">
        <f t="shared" si="94"/>
        <v/>
      </c>
      <c r="M301" s="76" t="str">
        <f t="shared" si="94"/>
        <v/>
      </c>
      <c r="N301" s="76" t="str">
        <f t="shared" si="94"/>
        <v/>
      </c>
      <c r="O301" s="76" t="str">
        <f t="shared" si="94"/>
        <v/>
      </c>
      <c r="P301" s="76" t="str">
        <f t="shared" si="94"/>
        <v/>
      </c>
    </row>
    <row r="302" spans="1:16" hidden="1">
      <c r="A302" s="53">
        <v>71</v>
      </c>
      <c r="B302" s="76" t="str">
        <f t="shared" si="94"/>
        <v/>
      </c>
      <c r="C302" s="76" t="str">
        <f t="shared" si="94"/>
        <v/>
      </c>
      <c r="D302" s="76" t="str">
        <f t="shared" si="94"/>
        <v/>
      </c>
      <c r="E302" s="76" t="str">
        <f t="shared" si="94"/>
        <v/>
      </c>
      <c r="F302" s="76" t="str">
        <f t="shared" si="94"/>
        <v/>
      </c>
      <c r="G302" s="76" t="str">
        <f t="shared" si="94"/>
        <v/>
      </c>
      <c r="H302" s="76" t="str">
        <f t="shared" si="94"/>
        <v/>
      </c>
      <c r="I302" s="76" t="str">
        <f t="shared" si="94"/>
        <v/>
      </c>
      <c r="J302" s="76" t="str">
        <f t="shared" si="94"/>
        <v/>
      </c>
      <c r="K302" s="76" t="str">
        <f t="shared" si="94"/>
        <v/>
      </c>
      <c r="L302" s="76" t="str">
        <f t="shared" si="94"/>
        <v/>
      </c>
      <c r="M302" s="76" t="str">
        <f t="shared" si="94"/>
        <v/>
      </c>
      <c r="N302" s="76" t="str">
        <f t="shared" si="94"/>
        <v/>
      </c>
      <c r="O302" s="76" t="str">
        <f t="shared" si="94"/>
        <v/>
      </c>
      <c r="P302" s="76" t="str">
        <f t="shared" si="94"/>
        <v/>
      </c>
    </row>
    <row r="303" spans="1:16" hidden="1">
      <c r="A303" s="53">
        <v>72</v>
      </c>
      <c r="B303" s="76" t="str">
        <f t="shared" si="94"/>
        <v/>
      </c>
      <c r="C303" s="76" t="str">
        <f t="shared" si="94"/>
        <v/>
      </c>
      <c r="D303" s="76" t="str">
        <f t="shared" si="94"/>
        <v/>
      </c>
      <c r="E303" s="76" t="str">
        <f t="shared" si="94"/>
        <v/>
      </c>
      <c r="F303" s="76" t="str">
        <f t="shared" si="94"/>
        <v/>
      </c>
      <c r="G303" s="76" t="str">
        <f t="shared" si="94"/>
        <v/>
      </c>
      <c r="H303" s="76" t="str">
        <f t="shared" si="94"/>
        <v/>
      </c>
      <c r="I303" s="76" t="str">
        <f t="shared" si="94"/>
        <v/>
      </c>
      <c r="J303" s="76" t="str">
        <f t="shared" si="94"/>
        <v/>
      </c>
      <c r="K303" s="76" t="str">
        <f t="shared" si="94"/>
        <v/>
      </c>
      <c r="L303" s="76" t="str">
        <f t="shared" si="94"/>
        <v/>
      </c>
      <c r="M303" s="76" t="str">
        <f t="shared" si="94"/>
        <v/>
      </c>
      <c r="N303" s="76" t="str">
        <f t="shared" si="94"/>
        <v/>
      </c>
      <c r="O303" s="76" t="str">
        <f t="shared" si="94"/>
        <v/>
      </c>
      <c r="P303" s="76" t="str">
        <f t="shared" si="94"/>
        <v/>
      </c>
    </row>
    <row r="304" spans="1:16" hidden="1">
      <c r="A304" s="53">
        <v>73</v>
      </c>
      <c r="B304" s="76" t="str">
        <f t="shared" si="94"/>
        <v/>
      </c>
      <c r="C304" s="76" t="str">
        <f t="shared" si="94"/>
        <v/>
      </c>
      <c r="D304" s="76" t="str">
        <f t="shared" si="94"/>
        <v/>
      </c>
      <c r="E304" s="76" t="str">
        <f t="shared" si="94"/>
        <v/>
      </c>
      <c r="F304" s="76" t="str">
        <f t="shared" si="94"/>
        <v/>
      </c>
      <c r="G304" s="76" t="str">
        <f t="shared" si="94"/>
        <v/>
      </c>
      <c r="H304" s="76" t="str">
        <f t="shared" si="94"/>
        <v/>
      </c>
      <c r="I304" s="76" t="str">
        <f t="shared" si="94"/>
        <v/>
      </c>
      <c r="J304" s="76" t="str">
        <f t="shared" si="94"/>
        <v/>
      </c>
      <c r="K304" s="76" t="str">
        <f t="shared" si="94"/>
        <v/>
      </c>
      <c r="L304" s="76" t="str">
        <f t="shared" si="94"/>
        <v/>
      </c>
      <c r="M304" s="76" t="str">
        <f t="shared" si="94"/>
        <v/>
      </c>
      <c r="N304" s="76" t="str">
        <f t="shared" si="94"/>
        <v/>
      </c>
      <c r="O304" s="76" t="str">
        <f t="shared" si="94"/>
        <v/>
      </c>
      <c r="P304" s="76" t="str">
        <f t="shared" si="94"/>
        <v/>
      </c>
    </row>
    <row r="305" spans="1:16" hidden="1">
      <c r="A305" s="53">
        <v>74</v>
      </c>
      <c r="B305" s="76" t="str">
        <f t="shared" si="94"/>
        <v/>
      </c>
      <c r="C305" s="76" t="str">
        <f t="shared" si="94"/>
        <v/>
      </c>
      <c r="D305" s="76" t="str">
        <f t="shared" si="94"/>
        <v/>
      </c>
      <c r="E305" s="76" t="str">
        <f t="shared" si="94"/>
        <v/>
      </c>
      <c r="F305" s="76" t="str">
        <f t="shared" si="94"/>
        <v/>
      </c>
      <c r="G305" s="76" t="str">
        <f t="shared" si="94"/>
        <v/>
      </c>
      <c r="H305" s="76" t="str">
        <f t="shared" si="94"/>
        <v/>
      </c>
      <c r="I305" s="76" t="str">
        <f t="shared" si="94"/>
        <v/>
      </c>
      <c r="J305" s="76" t="str">
        <f t="shared" si="94"/>
        <v/>
      </c>
      <c r="K305" s="76" t="str">
        <f t="shared" si="94"/>
        <v/>
      </c>
      <c r="L305" s="76" t="str">
        <f t="shared" si="94"/>
        <v/>
      </c>
      <c r="M305" s="76" t="str">
        <f t="shared" si="94"/>
        <v/>
      </c>
      <c r="N305" s="76" t="str">
        <f t="shared" si="94"/>
        <v/>
      </c>
      <c r="O305" s="76" t="str">
        <f t="shared" si="94"/>
        <v/>
      </c>
      <c r="P305" s="76" t="str">
        <f t="shared" si="94"/>
        <v/>
      </c>
    </row>
    <row r="306" spans="1:16" hidden="1">
      <c r="A306" s="53">
        <v>75</v>
      </c>
      <c r="B306" s="76" t="str">
        <f t="shared" si="94"/>
        <v/>
      </c>
      <c r="C306" s="76" t="str">
        <f t="shared" si="94"/>
        <v/>
      </c>
      <c r="D306" s="76" t="str">
        <f t="shared" si="94"/>
        <v/>
      </c>
      <c r="E306" s="76" t="str">
        <f t="shared" si="94"/>
        <v/>
      </c>
      <c r="F306" s="76" t="str">
        <f t="shared" si="94"/>
        <v/>
      </c>
      <c r="G306" s="76" t="str">
        <f t="shared" si="94"/>
        <v/>
      </c>
      <c r="H306" s="76" t="str">
        <f t="shared" si="94"/>
        <v/>
      </c>
      <c r="I306" s="76" t="str">
        <f t="shared" si="94"/>
        <v/>
      </c>
      <c r="J306" s="76" t="str">
        <f t="shared" si="94"/>
        <v/>
      </c>
      <c r="K306" s="76" t="str">
        <f t="shared" si="94"/>
        <v/>
      </c>
      <c r="L306" s="76" t="str">
        <f t="shared" si="94"/>
        <v/>
      </c>
      <c r="M306" s="76" t="str">
        <f t="shared" si="94"/>
        <v/>
      </c>
      <c r="N306" s="76" t="str">
        <f t="shared" si="94"/>
        <v/>
      </c>
      <c r="O306" s="76" t="str">
        <f t="shared" si="94"/>
        <v/>
      </c>
      <c r="P306" s="76" t="str">
        <f t="shared" si="94"/>
        <v/>
      </c>
    </row>
    <row r="307" spans="1:16" hidden="1">
      <c r="A307" s="53">
        <v>76</v>
      </c>
      <c r="B307" s="76" t="str">
        <f t="shared" si="94"/>
        <v/>
      </c>
      <c r="C307" s="76" t="str">
        <f t="shared" si="94"/>
        <v/>
      </c>
      <c r="D307" s="76" t="str">
        <f t="shared" si="94"/>
        <v/>
      </c>
      <c r="E307" s="76" t="str">
        <f t="shared" si="94"/>
        <v/>
      </c>
      <c r="F307" s="76" t="str">
        <f t="shared" si="94"/>
        <v/>
      </c>
      <c r="G307" s="76" t="str">
        <f t="shared" si="94"/>
        <v/>
      </c>
      <c r="H307" s="76" t="str">
        <f t="shared" si="94"/>
        <v/>
      </c>
      <c r="I307" s="76" t="str">
        <f t="shared" si="94"/>
        <v/>
      </c>
      <c r="J307" s="76" t="str">
        <f t="shared" si="94"/>
        <v/>
      </c>
      <c r="K307" s="76" t="str">
        <f t="shared" si="94"/>
        <v/>
      </c>
      <c r="L307" s="76" t="str">
        <f t="shared" si="94"/>
        <v/>
      </c>
      <c r="M307" s="76" t="str">
        <f t="shared" si="94"/>
        <v/>
      </c>
      <c r="N307" s="76" t="str">
        <f t="shared" si="94"/>
        <v/>
      </c>
      <c r="O307" s="76" t="str">
        <f t="shared" si="94"/>
        <v/>
      </c>
      <c r="P307" s="76" t="str">
        <f t="shared" si="94"/>
        <v/>
      </c>
    </row>
    <row r="308" spans="1:16" hidden="1">
      <c r="A308" s="53">
        <v>77</v>
      </c>
      <c r="B308" s="76" t="str">
        <f t="shared" si="94"/>
        <v/>
      </c>
      <c r="C308" s="76" t="str">
        <f t="shared" si="94"/>
        <v/>
      </c>
      <c r="D308" s="76" t="str">
        <f t="shared" si="94"/>
        <v/>
      </c>
      <c r="E308" s="76" t="str">
        <f t="shared" si="94"/>
        <v/>
      </c>
      <c r="F308" s="76" t="str">
        <f t="shared" si="94"/>
        <v/>
      </c>
      <c r="G308" s="76" t="str">
        <f t="shared" si="94"/>
        <v/>
      </c>
      <c r="H308" s="76" t="str">
        <f t="shared" si="94"/>
        <v/>
      </c>
      <c r="I308" s="76" t="str">
        <f t="shared" si="94"/>
        <v/>
      </c>
      <c r="J308" s="76" t="str">
        <f t="shared" si="94"/>
        <v/>
      </c>
      <c r="K308" s="76" t="str">
        <f t="shared" si="94"/>
        <v/>
      </c>
      <c r="L308" s="76" t="str">
        <f t="shared" si="94"/>
        <v/>
      </c>
      <c r="M308" s="76" t="str">
        <f t="shared" si="94"/>
        <v/>
      </c>
      <c r="N308" s="76" t="str">
        <f t="shared" si="94"/>
        <v/>
      </c>
      <c r="O308" s="76" t="str">
        <f t="shared" si="94"/>
        <v/>
      </c>
      <c r="P308" s="76" t="str">
        <f t="shared" si="94"/>
        <v/>
      </c>
    </row>
    <row r="309" spans="1:16" hidden="1">
      <c r="A309" s="53">
        <v>78</v>
      </c>
      <c r="B309" s="76" t="str">
        <f t="shared" si="94"/>
        <v/>
      </c>
      <c r="C309" s="76" t="str">
        <f t="shared" si="94"/>
        <v/>
      </c>
      <c r="D309" s="76" t="str">
        <f t="shared" si="94"/>
        <v/>
      </c>
      <c r="E309" s="76" t="str">
        <f t="shared" si="94"/>
        <v/>
      </c>
      <c r="F309" s="76" t="str">
        <f t="shared" si="94"/>
        <v/>
      </c>
      <c r="G309" s="76" t="str">
        <f t="shared" si="94"/>
        <v/>
      </c>
      <c r="H309" s="76" t="str">
        <f t="shared" si="94"/>
        <v/>
      </c>
      <c r="I309" s="76" t="str">
        <f t="shared" si="94"/>
        <v/>
      </c>
      <c r="J309" s="76" t="str">
        <f t="shared" si="94"/>
        <v/>
      </c>
      <c r="K309" s="76" t="str">
        <f t="shared" si="94"/>
        <v/>
      </c>
      <c r="L309" s="76" t="str">
        <f t="shared" si="94"/>
        <v/>
      </c>
      <c r="M309" s="76" t="str">
        <f t="shared" si="94"/>
        <v/>
      </c>
      <c r="N309" s="76" t="str">
        <f t="shared" si="94"/>
        <v/>
      </c>
      <c r="O309" s="76" t="str">
        <f t="shared" si="94"/>
        <v/>
      </c>
      <c r="P309" s="76" t="str">
        <f t="shared" si="94"/>
        <v/>
      </c>
    </row>
    <row r="310" spans="1:16" hidden="1">
      <c r="A310" s="53">
        <v>79</v>
      </c>
      <c r="B310" s="76" t="str">
        <f t="shared" si="94"/>
        <v/>
      </c>
      <c r="C310" s="76" t="str">
        <f t="shared" si="94"/>
        <v/>
      </c>
      <c r="D310" s="76" t="str">
        <f t="shared" si="94"/>
        <v/>
      </c>
      <c r="E310" s="76" t="str">
        <f t="shared" si="94"/>
        <v/>
      </c>
      <c r="F310" s="76" t="str">
        <f t="shared" si="94"/>
        <v/>
      </c>
      <c r="G310" s="76" t="str">
        <f t="shared" si="94"/>
        <v/>
      </c>
      <c r="H310" s="76" t="str">
        <f t="shared" si="94"/>
        <v/>
      </c>
      <c r="I310" s="76" t="str">
        <f t="shared" si="94"/>
        <v/>
      </c>
      <c r="J310" s="76" t="str">
        <f t="shared" si="94"/>
        <v/>
      </c>
      <c r="K310" s="76" t="str">
        <f t="shared" si="94"/>
        <v/>
      </c>
      <c r="L310" s="76" t="str">
        <f t="shared" si="94"/>
        <v/>
      </c>
      <c r="M310" s="76" t="str">
        <f t="shared" si="94"/>
        <v/>
      </c>
      <c r="N310" s="76" t="str">
        <f t="shared" si="94"/>
        <v/>
      </c>
      <c r="O310" s="76" t="str">
        <f t="shared" si="94"/>
        <v/>
      </c>
      <c r="P310" s="76" t="str">
        <f t="shared" si="94"/>
        <v/>
      </c>
    </row>
    <row r="311" spans="1:16" hidden="1">
      <c r="A311" s="53">
        <v>80</v>
      </c>
      <c r="B311" s="76" t="str">
        <f t="shared" si="94"/>
        <v/>
      </c>
      <c r="C311" s="76" t="str">
        <f t="shared" si="94"/>
        <v/>
      </c>
      <c r="D311" s="76" t="str">
        <f t="shared" si="94"/>
        <v/>
      </c>
      <c r="E311" s="76" t="str">
        <f t="shared" si="94"/>
        <v/>
      </c>
      <c r="F311" s="76" t="str">
        <f t="shared" si="94"/>
        <v/>
      </c>
      <c r="G311" s="76" t="str">
        <f t="shared" si="94"/>
        <v/>
      </c>
      <c r="H311" s="76" t="str">
        <f t="shared" si="94"/>
        <v/>
      </c>
      <c r="I311" s="76" t="str">
        <f t="shared" si="94"/>
        <v/>
      </c>
      <c r="J311" s="76" t="str">
        <f t="shared" si="94"/>
        <v/>
      </c>
      <c r="K311" s="76" t="str">
        <f t="shared" si="94"/>
        <v/>
      </c>
      <c r="L311" s="76" t="str">
        <f t="shared" si="94"/>
        <v/>
      </c>
      <c r="M311" s="76" t="str">
        <f t="shared" si="94"/>
        <v/>
      </c>
      <c r="N311" s="76" t="str">
        <f t="shared" si="94"/>
        <v/>
      </c>
      <c r="O311" s="76" t="str">
        <f t="shared" si="94"/>
        <v/>
      </c>
      <c r="P311" s="76" t="str">
        <f t="shared" si="94"/>
        <v/>
      </c>
    </row>
    <row r="312" spans="1:16" hidden="1">
      <c r="A312" s="53">
        <v>81</v>
      </c>
      <c r="B312" s="76" t="str">
        <f t="shared" si="94"/>
        <v/>
      </c>
      <c r="C312" s="76" t="str">
        <f t="shared" si="94"/>
        <v/>
      </c>
      <c r="D312" s="76" t="str">
        <f t="shared" si="94"/>
        <v/>
      </c>
      <c r="E312" s="76" t="str">
        <f t="shared" si="94"/>
        <v/>
      </c>
      <c r="F312" s="76" t="str">
        <f t="shared" si="94"/>
        <v/>
      </c>
      <c r="G312" s="76" t="str">
        <f t="shared" si="94"/>
        <v/>
      </c>
      <c r="H312" s="76" t="str">
        <f t="shared" si="94"/>
        <v/>
      </c>
      <c r="I312" s="76" t="str">
        <f t="shared" si="94"/>
        <v/>
      </c>
      <c r="J312" s="76" t="str">
        <f t="shared" si="94"/>
        <v/>
      </c>
      <c r="K312" s="76" t="str">
        <f t="shared" si="94"/>
        <v/>
      </c>
      <c r="L312" s="76" t="str">
        <f t="shared" si="94"/>
        <v/>
      </c>
      <c r="M312" s="76" t="str">
        <f t="shared" si="94"/>
        <v/>
      </c>
      <c r="N312" s="76" t="str">
        <f t="shared" si="94"/>
        <v/>
      </c>
      <c r="O312" s="76" t="str">
        <f t="shared" si="94"/>
        <v/>
      </c>
      <c r="P312" s="76" t="str">
        <f t="shared" si="94"/>
        <v/>
      </c>
    </row>
    <row r="313" spans="1:16" hidden="1">
      <c r="A313" s="53">
        <v>82</v>
      </c>
      <c r="B313" s="76" t="str">
        <f t="shared" ref="B313:P328" si="95">IF(B88="","",B204+(S204-1)/2)</f>
        <v/>
      </c>
      <c r="C313" s="76" t="str">
        <f t="shared" si="95"/>
        <v/>
      </c>
      <c r="D313" s="76" t="str">
        <f t="shared" si="95"/>
        <v/>
      </c>
      <c r="E313" s="76" t="str">
        <f t="shared" si="95"/>
        <v/>
      </c>
      <c r="F313" s="76" t="str">
        <f t="shared" si="95"/>
        <v/>
      </c>
      <c r="G313" s="76" t="str">
        <f t="shared" si="95"/>
        <v/>
      </c>
      <c r="H313" s="76" t="str">
        <f t="shared" si="95"/>
        <v/>
      </c>
      <c r="I313" s="76" t="str">
        <f t="shared" si="95"/>
        <v/>
      </c>
      <c r="J313" s="76" t="str">
        <f t="shared" si="95"/>
        <v/>
      </c>
      <c r="K313" s="76" t="str">
        <f t="shared" si="95"/>
        <v/>
      </c>
      <c r="L313" s="76" t="str">
        <f t="shared" si="95"/>
        <v/>
      </c>
      <c r="M313" s="76" t="str">
        <f t="shared" si="95"/>
        <v/>
      </c>
      <c r="N313" s="76" t="str">
        <f t="shared" si="95"/>
        <v/>
      </c>
      <c r="O313" s="76" t="str">
        <f t="shared" si="95"/>
        <v/>
      </c>
      <c r="P313" s="76" t="str">
        <f t="shared" si="95"/>
        <v/>
      </c>
    </row>
    <row r="314" spans="1:16" hidden="1">
      <c r="A314" s="53">
        <v>83</v>
      </c>
      <c r="B314" s="76" t="str">
        <f t="shared" si="95"/>
        <v/>
      </c>
      <c r="C314" s="76" t="str">
        <f t="shared" si="95"/>
        <v/>
      </c>
      <c r="D314" s="76" t="str">
        <f t="shared" si="95"/>
        <v/>
      </c>
      <c r="E314" s="76" t="str">
        <f t="shared" si="95"/>
        <v/>
      </c>
      <c r="F314" s="76" t="str">
        <f t="shared" si="95"/>
        <v/>
      </c>
      <c r="G314" s="76" t="str">
        <f t="shared" si="95"/>
        <v/>
      </c>
      <c r="H314" s="76" t="str">
        <f t="shared" si="95"/>
        <v/>
      </c>
      <c r="I314" s="76" t="str">
        <f t="shared" si="95"/>
        <v/>
      </c>
      <c r="J314" s="76" t="str">
        <f t="shared" si="95"/>
        <v/>
      </c>
      <c r="K314" s="76" t="str">
        <f t="shared" si="95"/>
        <v/>
      </c>
      <c r="L314" s="76" t="str">
        <f t="shared" si="95"/>
        <v/>
      </c>
      <c r="M314" s="76" t="str">
        <f t="shared" si="95"/>
        <v/>
      </c>
      <c r="N314" s="76" t="str">
        <f t="shared" si="95"/>
        <v/>
      </c>
      <c r="O314" s="76" t="str">
        <f t="shared" si="95"/>
        <v/>
      </c>
      <c r="P314" s="76" t="str">
        <f t="shared" si="95"/>
        <v/>
      </c>
    </row>
    <row r="315" spans="1:16" hidden="1">
      <c r="A315" s="53">
        <v>84</v>
      </c>
      <c r="B315" s="76" t="str">
        <f t="shared" si="95"/>
        <v/>
      </c>
      <c r="C315" s="76" t="str">
        <f t="shared" si="95"/>
        <v/>
      </c>
      <c r="D315" s="76" t="str">
        <f t="shared" si="95"/>
        <v/>
      </c>
      <c r="E315" s="76" t="str">
        <f t="shared" si="95"/>
        <v/>
      </c>
      <c r="F315" s="76" t="str">
        <f t="shared" si="95"/>
        <v/>
      </c>
      <c r="G315" s="76" t="str">
        <f t="shared" si="95"/>
        <v/>
      </c>
      <c r="H315" s="76" t="str">
        <f t="shared" si="95"/>
        <v/>
      </c>
      <c r="I315" s="76" t="str">
        <f t="shared" si="95"/>
        <v/>
      </c>
      <c r="J315" s="76" t="str">
        <f t="shared" si="95"/>
        <v/>
      </c>
      <c r="K315" s="76" t="str">
        <f t="shared" si="95"/>
        <v/>
      </c>
      <c r="L315" s="76" t="str">
        <f t="shared" si="95"/>
        <v/>
      </c>
      <c r="M315" s="76" t="str">
        <f t="shared" si="95"/>
        <v/>
      </c>
      <c r="N315" s="76" t="str">
        <f t="shared" si="95"/>
        <v/>
      </c>
      <c r="O315" s="76" t="str">
        <f t="shared" si="95"/>
        <v/>
      </c>
      <c r="P315" s="76" t="str">
        <f t="shared" si="95"/>
        <v/>
      </c>
    </row>
    <row r="316" spans="1:16" hidden="1">
      <c r="A316" s="53">
        <v>85</v>
      </c>
      <c r="B316" s="76" t="str">
        <f t="shared" si="95"/>
        <v/>
      </c>
      <c r="C316" s="76" t="str">
        <f t="shared" si="95"/>
        <v/>
      </c>
      <c r="D316" s="76" t="str">
        <f t="shared" si="95"/>
        <v/>
      </c>
      <c r="E316" s="76" t="str">
        <f t="shared" si="95"/>
        <v/>
      </c>
      <c r="F316" s="76" t="str">
        <f t="shared" si="95"/>
        <v/>
      </c>
      <c r="G316" s="76" t="str">
        <f t="shared" si="95"/>
        <v/>
      </c>
      <c r="H316" s="76" t="str">
        <f t="shared" si="95"/>
        <v/>
      </c>
      <c r="I316" s="76" t="str">
        <f t="shared" si="95"/>
        <v/>
      </c>
      <c r="J316" s="76" t="str">
        <f t="shared" si="95"/>
        <v/>
      </c>
      <c r="K316" s="76" t="str">
        <f t="shared" si="95"/>
        <v/>
      </c>
      <c r="L316" s="76" t="str">
        <f t="shared" si="95"/>
        <v/>
      </c>
      <c r="M316" s="76" t="str">
        <f t="shared" si="95"/>
        <v/>
      </c>
      <c r="N316" s="76" t="str">
        <f t="shared" si="95"/>
        <v/>
      </c>
      <c r="O316" s="76" t="str">
        <f t="shared" si="95"/>
        <v/>
      </c>
      <c r="P316" s="76" t="str">
        <f t="shared" si="95"/>
        <v/>
      </c>
    </row>
    <row r="317" spans="1:16" hidden="1">
      <c r="A317" s="53">
        <v>86</v>
      </c>
      <c r="B317" s="76" t="str">
        <f t="shared" si="95"/>
        <v/>
      </c>
      <c r="C317" s="76" t="str">
        <f t="shared" si="95"/>
        <v/>
      </c>
      <c r="D317" s="76" t="str">
        <f t="shared" si="95"/>
        <v/>
      </c>
      <c r="E317" s="76" t="str">
        <f t="shared" si="95"/>
        <v/>
      </c>
      <c r="F317" s="76" t="str">
        <f t="shared" si="95"/>
        <v/>
      </c>
      <c r="G317" s="76" t="str">
        <f t="shared" si="95"/>
        <v/>
      </c>
      <c r="H317" s="76" t="str">
        <f t="shared" si="95"/>
        <v/>
      </c>
      <c r="I317" s="76" t="str">
        <f t="shared" si="95"/>
        <v/>
      </c>
      <c r="J317" s="76" t="str">
        <f t="shared" si="95"/>
        <v/>
      </c>
      <c r="K317" s="76" t="str">
        <f t="shared" si="95"/>
        <v/>
      </c>
      <c r="L317" s="76" t="str">
        <f t="shared" si="95"/>
        <v/>
      </c>
      <c r="M317" s="76" t="str">
        <f t="shared" si="95"/>
        <v/>
      </c>
      <c r="N317" s="76" t="str">
        <f t="shared" si="95"/>
        <v/>
      </c>
      <c r="O317" s="76" t="str">
        <f t="shared" si="95"/>
        <v/>
      </c>
      <c r="P317" s="76" t="str">
        <f t="shared" si="95"/>
        <v/>
      </c>
    </row>
    <row r="318" spans="1:16" hidden="1">
      <c r="A318" s="53">
        <v>87</v>
      </c>
      <c r="B318" s="76" t="str">
        <f t="shared" si="95"/>
        <v/>
      </c>
      <c r="C318" s="76" t="str">
        <f t="shared" si="95"/>
        <v/>
      </c>
      <c r="D318" s="76" t="str">
        <f t="shared" si="95"/>
        <v/>
      </c>
      <c r="E318" s="76" t="str">
        <f t="shared" si="95"/>
        <v/>
      </c>
      <c r="F318" s="76" t="str">
        <f t="shared" si="95"/>
        <v/>
      </c>
      <c r="G318" s="76" t="str">
        <f t="shared" si="95"/>
        <v/>
      </c>
      <c r="H318" s="76" t="str">
        <f t="shared" si="95"/>
        <v/>
      </c>
      <c r="I318" s="76" t="str">
        <f t="shared" si="95"/>
        <v/>
      </c>
      <c r="J318" s="76" t="str">
        <f t="shared" si="95"/>
        <v/>
      </c>
      <c r="K318" s="76" t="str">
        <f t="shared" si="95"/>
        <v/>
      </c>
      <c r="L318" s="76" t="str">
        <f t="shared" si="95"/>
        <v/>
      </c>
      <c r="M318" s="76" t="str">
        <f t="shared" si="95"/>
        <v/>
      </c>
      <c r="N318" s="76" t="str">
        <f t="shared" si="95"/>
        <v/>
      </c>
      <c r="O318" s="76" t="str">
        <f t="shared" si="95"/>
        <v/>
      </c>
      <c r="P318" s="76" t="str">
        <f t="shared" si="95"/>
        <v/>
      </c>
    </row>
    <row r="319" spans="1:16" hidden="1">
      <c r="A319" s="53">
        <v>88</v>
      </c>
      <c r="B319" s="76" t="str">
        <f t="shared" si="95"/>
        <v/>
      </c>
      <c r="C319" s="76" t="str">
        <f t="shared" si="95"/>
        <v/>
      </c>
      <c r="D319" s="76" t="str">
        <f t="shared" si="95"/>
        <v/>
      </c>
      <c r="E319" s="76" t="str">
        <f t="shared" si="95"/>
        <v/>
      </c>
      <c r="F319" s="76" t="str">
        <f t="shared" si="95"/>
        <v/>
      </c>
      <c r="G319" s="76" t="str">
        <f t="shared" si="95"/>
        <v/>
      </c>
      <c r="H319" s="76" t="str">
        <f t="shared" si="95"/>
        <v/>
      </c>
      <c r="I319" s="76" t="str">
        <f t="shared" si="95"/>
        <v/>
      </c>
      <c r="J319" s="76" t="str">
        <f t="shared" si="95"/>
        <v/>
      </c>
      <c r="K319" s="76" t="str">
        <f t="shared" si="95"/>
        <v/>
      </c>
      <c r="L319" s="76" t="str">
        <f t="shared" si="95"/>
        <v/>
      </c>
      <c r="M319" s="76" t="str">
        <f t="shared" si="95"/>
        <v/>
      </c>
      <c r="N319" s="76" t="str">
        <f t="shared" si="95"/>
        <v/>
      </c>
      <c r="O319" s="76" t="str">
        <f t="shared" si="95"/>
        <v/>
      </c>
      <c r="P319" s="76" t="str">
        <f t="shared" si="95"/>
        <v/>
      </c>
    </row>
    <row r="320" spans="1:16" hidden="1">
      <c r="A320" s="53">
        <v>89</v>
      </c>
      <c r="B320" s="76" t="str">
        <f t="shared" si="95"/>
        <v/>
      </c>
      <c r="C320" s="76" t="str">
        <f t="shared" si="95"/>
        <v/>
      </c>
      <c r="D320" s="76" t="str">
        <f t="shared" si="95"/>
        <v/>
      </c>
      <c r="E320" s="76" t="str">
        <f t="shared" si="95"/>
        <v/>
      </c>
      <c r="F320" s="76" t="str">
        <f t="shared" si="95"/>
        <v/>
      </c>
      <c r="G320" s="76" t="str">
        <f t="shared" si="95"/>
        <v/>
      </c>
      <c r="H320" s="76" t="str">
        <f t="shared" si="95"/>
        <v/>
      </c>
      <c r="I320" s="76" t="str">
        <f t="shared" si="95"/>
        <v/>
      </c>
      <c r="J320" s="76" t="str">
        <f t="shared" si="95"/>
        <v/>
      </c>
      <c r="K320" s="76" t="str">
        <f t="shared" si="95"/>
        <v/>
      </c>
      <c r="L320" s="76" t="str">
        <f t="shared" si="95"/>
        <v/>
      </c>
      <c r="M320" s="76" t="str">
        <f t="shared" si="95"/>
        <v/>
      </c>
      <c r="N320" s="76" t="str">
        <f t="shared" si="95"/>
        <v/>
      </c>
      <c r="O320" s="76" t="str">
        <f t="shared" si="95"/>
        <v/>
      </c>
      <c r="P320" s="76" t="str">
        <f t="shared" si="95"/>
        <v/>
      </c>
    </row>
    <row r="321" spans="1:17" hidden="1">
      <c r="A321" s="53">
        <v>90</v>
      </c>
      <c r="B321" s="76" t="str">
        <f t="shared" si="95"/>
        <v/>
      </c>
      <c r="C321" s="76" t="str">
        <f t="shared" si="95"/>
        <v/>
      </c>
      <c r="D321" s="76" t="str">
        <f t="shared" si="95"/>
        <v/>
      </c>
      <c r="E321" s="76" t="str">
        <f t="shared" si="95"/>
        <v/>
      </c>
      <c r="F321" s="76" t="str">
        <f t="shared" si="95"/>
        <v/>
      </c>
      <c r="G321" s="76" t="str">
        <f t="shared" si="95"/>
        <v/>
      </c>
      <c r="H321" s="76" t="str">
        <f t="shared" si="95"/>
        <v/>
      </c>
      <c r="I321" s="76" t="str">
        <f t="shared" si="95"/>
        <v/>
      </c>
      <c r="J321" s="76" t="str">
        <f t="shared" si="95"/>
        <v/>
      </c>
      <c r="K321" s="76" t="str">
        <f t="shared" si="95"/>
        <v/>
      </c>
      <c r="L321" s="76" t="str">
        <f t="shared" si="95"/>
        <v/>
      </c>
      <c r="M321" s="76" t="str">
        <f t="shared" si="95"/>
        <v/>
      </c>
      <c r="N321" s="76" t="str">
        <f t="shared" si="95"/>
        <v/>
      </c>
      <c r="O321" s="76" t="str">
        <f t="shared" si="95"/>
        <v/>
      </c>
      <c r="P321" s="76" t="str">
        <f t="shared" si="95"/>
        <v/>
      </c>
    </row>
    <row r="322" spans="1:17" hidden="1">
      <c r="A322" s="53">
        <v>91</v>
      </c>
      <c r="B322" s="76" t="str">
        <f t="shared" si="95"/>
        <v/>
      </c>
      <c r="C322" s="76" t="str">
        <f t="shared" si="95"/>
        <v/>
      </c>
      <c r="D322" s="76" t="str">
        <f t="shared" si="95"/>
        <v/>
      </c>
      <c r="E322" s="76" t="str">
        <f t="shared" si="95"/>
        <v/>
      </c>
      <c r="F322" s="76" t="str">
        <f t="shared" si="95"/>
        <v/>
      </c>
      <c r="G322" s="76" t="str">
        <f t="shared" si="95"/>
        <v/>
      </c>
      <c r="H322" s="76" t="str">
        <f t="shared" si="95"/>
        <v/>
      </c>
      <c r="I322" s="76" t="str">
        <f t="shared" si="95"/>
        <v/>
      </c>
      <c r="J322" s="76" t="str">
        <f t="shared" si="95"/>
        <v/>
      </c>
      <c r="K322" s="76" t="str">
        <f t="shared" si="95"/>
        <v/>
      </c>
      <c r="L322" s="76" t="str">
        <f t="shared" si="95"/>
        <v/>
      </c>
      <c r="M322" s="76" t="str">
        <f t="shared" si="95"/>
        <v/>
      </c>
      <c r="N322" s="76" t="str">
        <f t="shared" si="95"/>
        <v/>
      </c>
      <c r="O322" s="76" t="str">
        <f t="shared" si="95"/>
        <v/>
      </c>
      <c r="P322" s="76" t="str">
        <f t="shared" si="95"/>
        <v/>
      </c>
    </row>
    <row r="323" spans="1:17" hidden="1">
      <c r="A323" s="53">
        <v>92</v>
      </c>
      <c r="B323" s="76" t="str">
        <f t="shared" si="95"/>
        <v/>
      </c>
      <c r="C323" s="76" t="str">
        <f t="shared" si="95"/>
        <v/>
      </c>
      <c r="D323" s="76" t="str">
        <f t="shared" si="95"/>
        <v/>
      </c>
      <c r="E323" s="76" t="str">
        <f t="shared" si="95"/>
        <v/>
      </c>
      <c r="F323" s="76" t="str">
        <f t="shared" si="95"/>
        <v/>
      </c>
      <c r="G323" s="76" t="str">
        <f t="shared" si="95"/>
        <v/>
      </c>
      <c r="H323" s="76" t="str">
        <f t="shared" si="95"/>
        <v/>
      </c>
      <c r="I323" s="76" t="str">
        <f t="shared" si="95"/>
        <v/>
      </c>
      <c r="J323" s="76" t="str">
        <f t="shared" si="95"/>
        <v/>
      </c>
      <c r="K323" s="76" t="str">
        <f t="shared" si="95"/>
        <v/>
      </c>
      <c r="L323" s="76" t="str">
        <f t="shared" si="95"/>
        <v/>
      </c>
      <c r="M323" s="76" t="str">
        <f t="shared" si="95"/>
        <v/>
      </c>
      <c r="N323" s="76" t="str">
        <f t="shared" si="95"/>
        <v/>
      </c>
      <c r="O323" s="76" t="str">
        <f t="shared" si="95"/>
        <v/>
      </c>
      <c r="P323" s="76" t="str">
        <f t="shared" si="95"/>
        <v/>
      </c>
    </row>
    <row r="324" spans="1:17" hidden="1">
      <c r="A324" s="53">
        <v>93</v>
      </c>
      <c r="B324" s="76" t="str">
        <f t="shared" si="95"/>
        <v/>
      </c>
      <c r="C324" s="76" t="str">
        <f t="shared" si="95"/>
        <v/>
      </c>
      <c r="D324" s="76" t="str">
        <f t="shared" si="95"/>
        <v/>
      </c>
      <c r="E324" s="76" t="str">
        <f t="shared" si="95"/>
        <v/>
      </c>
      <c r="F324" s="76" t="str">
        <f t="shared" si="95"/>
        <v/>
      </c>
      <c r="G324" s="76" t="str">
        <f t="shared" si="95"/>
        <v/>
      </c>
      <c r="H324" s="76" t="str">
        <f t="shared" si="95"/>
        <v/>
      </c>
      <c r="I324" s="76" t="str">
        <f t="shared" si="95"/>
        <v/>
      </c>
      <c r="J324" s="76" t="str">
        <f t="shared" si="95"/>
        <v/>
      </c>
      <c r="K324" s="76" t="str">
        <f t="shared" si="95"/>
        <v/>
      </c>
      <c r="L324" s="76" t="str">
        <f t="shared" si="95"/>
        <v/>
      </c>
      <c r="M324" s="76" t="str">
        <f t="shared" si="95"/>
        <v/>
      </c>
      <c r="N324" s="76" t="str">
        <f t="shared" si="95"/>
        <v/>
      </c>
      <c r="O324" s="76" t="str">
        <f t="shared" si="95"/>
        <v/>
      </c>
      <c r="P324" s="76" t="str">
        <f t="shared" si="95"/>
        <v/>
      </c>
    </row>
    <row r="325" spans="1:17" hidden="1">
      <c r="A325" s="53">
        <v>94</v>
      </c>
      <c r="B325" s="76" t="str">
        <f t="shared" si="95"/>
        <v/>
      </c>
      <c r="C325" s="76" t="str">
        <f t="shared" si="95"/>
        <v/>
      </c>
      <c r="D325" s="76" t="str">
        <f t="shared" si="95"/>
        <v/>
      </c>
      <c r="E325" s="76" t="str">
        <f t="shared" si="95"/>
        <v/>
      </c>
      <c r="F325" s="76" t="str">
        <f t="shared" si="95"/>
        <v/>
      </c>
      <c r="G325" s="76" t="str">
        <f t="shared" si="95"/>
        <v/>
      </c>
      <c r="H325" s="76" t="str">
        <f t="shared" si="95"/>
        <v/>
      </c>
      <c r="I325" s="76" t="str">
        <f t="shared" si="95"/>
        <v/>
      </c>
      <c r="J325" s="76" t="str">
        <f t="shared" si="95"/>
        <v/>
      </c>
      <c r="K325" s="76" t="str">
        <f t="shared" si="95"/>
        <v/>
      </c>
      <c r="L325" s="76" t="str">
        <f t="shared" si="95"/>
        <v/>
      </c>
      <c r="M325" s="76" t="str">
        <f t="shared" si="95"/>
        <v/>
      </c>
      <c r="N325" s="76" t="str">
        <f t="shared" si="95"/>
        <v/>
      </c>
      <c r="O325" s="76" t="str">
        <f t="shared" si="95"/>
        <v/>
      </c>
      <c r="P325" s="76" t="str">
        <f t="shared" si="95"/>
        <v/>
      </c>
    </row>
    <row r="326" spans="1:17" hidden="1">
      <c r="A326" s="53">
        <v>95</v>
      </c>
      <c r="B326" s="76" t="str">
        <f t="shared" si="95"/>
        <v/>
      </c>
      <c r="C326" s="76" t="str">
        <f t="shared" si="95"/>
        <v/>
      </c>
      <c r="D326" s="76" t="str">
        <f t="shared" si="95"/>
        <v/>
      </c>
      <c r="E326" s="76" t="str">
        <f t="shared" si="95"/>
        <v/>
      </c>
      <c r="F326" s="76" t="str">
        <f t="shared" si="95"/>
        <v/>
      </c>
      <c r="G326" s="76" t="str">
        <f t="shared" si="95"/>
        <v/>
      </c>
      <c r="H326" s="76" t="str">
        <f t="shared" si="95"/>
        <v/>
      </c>
      <c r="I326" s="76" t="str">
        <f t="shared" si="95"/>
        <v/>
      </c>
      <c r="J326" s="76" t="str">
        <f t="shared" si="95"/>
        <v/>
      </c>
      <c r="K326" s="76" t="str">
        <f t="shared" si="95"/>
        <v/>
      </c>
      <c r="L326" s="76" t="str">
        <f t="shared" si="95"/>
        <v/>
      </c>
      <c r="M326" s="76" t="str">
        <f t="shared" si="95"/>
        <v/>
      </c>
      <c r="N326" s="76" t="str">
        <f t="shared" si="95"/>
        <v/>
      </c>
      <c r="O326" s="76" t="str">
        <f t="shared" si="95"/>
        <v/>
      </c>
      <c r="P326" s="76" t="str">
        <f t="shared" si="95"/>
        <v/>
      </c>
    </row>
    <row r="327" spans="1:17" hidden="1">
      <c r="A327" s="53">
        <v>96</v>
      </c>
      <c r="B327" s="76" t="str">
        <f t="shared" si="95"/>
        <v/>
      </c>
      <c r="C327" s="76" t="str">
        <f t="shared" si="95"/>
        <v/>
      </c>
      <c r="D327" s="76" t="str">
        <f t="shared" si="95"/>
        <v/>
      </c>
      <c r="E327" s="76" t="str">
        <f t="shared" si="95"/>
        <v/>
      </c>
      <c r="F327" s="76" t="str">
        <f t="shared" si="95"/>
        <v/>
      </c>
      <c r="G327" s="76" t="str">
        <f t="shared" si="95"/>
        <v/>
      </c>
      <c r="H327" s="76" t="str">
        <f t="shared" si="95"/>
        <v/>
      </c>
      <c r="I327" s="76" t="str">
        <f t="shared" si="95"/>
        <v/>
      </c>
      <c r="J327" s="76" t="str">
        <f t="shared" si="95"/>
        <v/>
      </c>
      <c r="K327" s="76" t="str">
        <f t="shared" si="95"/>
        <v/>
      </c>
      <c r="L327" s="76" t="str">
        <f t="shared" si="95"/>
        <v/>
      </c>
      <c r="M327" s="76" t="str">
        <f t="shared" si="95"/>
        <v/>
      </c>
      <c r="N327" s="76" t="str">
        <f t="shared" si="95"/>
        <v/>
      </c>
      <c r="O327" s="76" t="str">
        <f t="shared" si="95"/>
        <v/>
      </c>
      <c r="P327" s="76" t="str">
        <f t="shared" si="95"/>
        <v/>
      </c>
    </row>
    <row r="328" spans="1:17" hidden="1">
      <c r="A328" s="53">
        <v>97</v>
      </c>
      <c r="B328" s="76" t="str">
        <f t="shared" si="95"/>
        <v/>
      </c>
      <c r="C328" s="76" t="str">
        <f t="shared" si="95"/>
        <v/>
      </c>
      <c r="D328" s="76" t="str">
        <f t="shared" si="95"/>
        <v/>
      </c>
      <c r="E328" s="76" t="str">
        <f t="shared" si="95"/>
        <v/>
      </c>
      <c r="F328" s="76" t="str">
        <f t="shared" si="95"/>
        <v/>
      </c>
      <c r="G328" s="76" t="str">
        <f t="shared" si="95"/>
        <v/>
      </c>
      <c r="H328" s="76" t="str">
        <f t="shared" si="95"/>
        <v/>
      </c>
      <c r="I328" s="76" t="str">
        <f t="shared" si="95"/>
        <v/>
      </c>
      <c r="J328" s="76" t="str">
        <f t="shared" si="95"/>
        <v/>
      </c>
      <c r="K328" s="76" t="str">
        <f t="shared" si="95"/>
        <v/>
      </c>
      <c r="L328" s="76" t="str">
        <f t="shared" si="95"/>
        <v/>
      </c>
      <c r="M328" s="76" t="str">
        <f t="shared" si="95"/>
        <v/>
      </c>
      <c r="N328" s="76" t="str">
        <f t="shared" si="95"/>
        <v/>
      </c>
      <c r="O328" s="76" t="str">
        <f t="shared" si="95"/>
        <v/>
      </c>
      <c r="P328" s="76" t="str">
        <f t="shared" si="95"/>
        <v/>
      </c>
    </row>
    <row r="329" spans="1:17" hidden="1">
      <c r="A329" s="53">
        <v>98</v>
      </c>
      <c r="B329" s="76" t="str">
        <f t="shared" ref="B329:P331" si="96">IF(B104="","",B220+(S220-1)/2)</f>
        <v/>
      </c>
      <c r="C329" s="76" t="str">
        <f t="shared" si="96"/>
        <v/>
      </c>
      <c r="D329" s="76" t="str">
        <f t="shared" si="96"/>
        <v/>
      </c>
      <c r="E329" s="76" t="str">
        <f t="shared" si="96"/>
        <v/>
      </c>
      <c r="F329" s="76" t="str">
        <f t="shared" si="96"/>
        <v/>
      </c>
      <c r="G329" s="76" t="str">
        <f t="shared" si="96"/>
        <v/>
      </c>
      <c r="H329" s="76" t="str">
        <f t="shared" si="96"/>
        <v/>
      </c>
      <c r="I329" s="76" t="str">
        <f t="shared" si="96"/>
        <v/>
      </c>
      <c r="J329" s="76" t="str">
        <f t="shared" si="96"/>
        <v/>
      </c>
      <c r="K329" s="76" t="str">
        <f t="shared" si="96"/>
        <v/>
      </c>
      <c r="L329" s="76" t="str">
        <f t="shared" si="96"/>
        <v/>
      </c>
      <c r="M329" s="76" t="str">
        <f t="shared" si="96"/>
        <v/>
      </c>
      <c r="N329" s="76" t="str">
        <f t="shared" si="96"/>
        <v/>
      </c>
      <c r="O329" s="76" t="str">
        <f t="shared" si="96"/>
        <v/>
      </c>
      <c r="P329" s="76" t="str">
        <f t="shared" si="96"/>
        <v/>
      </c>
    </row>
    <row r="330" spans="1:17" hidden="1">
      <c r="A330" s="53">
        <v>99</v>
      </c>
      <c r="B330" s="76" t="str">
        <f t="shared" si="96"/>
        <v/>
      </c>
      <c r="C330" s="76" t="str">
        <f t="shared" si="96"/>
        <v/>
      </c>
      <c r="D330" s="76" t="str">
        <f t="shared" si="96"/>
        <v/>
      </c>
      <c r="E330" s="76" t="str">
        <f t="shared" si="96"/>
        <v/>
      </c>
      <c r="F330" s="76" t="str">
        <f t="shared" si="96"/>
        <v/>
      </c>
      <c r="G330" s="76" t="str">
        <f t="shared" si="96"/>
        <v/>
      </c>
      <c r="H330" s="76" t="str">
        <f t="shared" si="96"/>
        <v/>
      </c>
      <c r="I330" s="76" t="str">
        <f t="shared" si="96"/>
        <v/>
      </c>
      <c r="J330" s="76" t="str">
        <f t="shared" si="96"/>
        <v/>
      </c>
      <c r="K330" s="76" t="str">
        <f t="shared" si="96"/>
        <v/>
      </c>
      <c r="L330" s="76" t="str">
        <f t="shared" si="96"/>
        <v/>
      </c>
      <c r="M330" s="76" t="str">
        <f t="shared" si="96"/>
        <v/>
      </c>
      <c r="N330" s="76" t="str">
        <f t="shared" si="96"/>
        <v/>
      </c>
      <c r="O330" s="76" t="str">
        <f t="shared" si="96"/>
        <v/>
      </c>
      <c r="P330" s="76" t="str">
        <f t="shared" si="96"/>
        <v/>
      </c>
    </row>
    <row r="331" spans="1:17" hidden="1">
      <c r="A331" s="53">
        <v>100</v>
      </c>
      <c r="B331" s="76" t="str">
        <f t="shared" si="96"/>
        <v/>
      </c>
      <c r="C331" s="76" t="str">
        <f t="shared" si="96"/>
        <v/>
      </c>
      <c r="D331" s="76" t="str">
        <f t="shared" si="96"/>
        <v/>
      </c>
      <c r="E331" s="76" t="str">
        <f t="shared" si="96"/>
        <v/>
      </c>
      <c r="F331" s="76" t="str">
        <f t="shared" si="96"/>
        <v/>
      </c>
      <c r="G331" s="76" t="str">
        <f t="shared" si="96"/>
        <v/>
      </c>
      <c r="H331" s="76" t="str">
        <f t="shared" si="96"/>
        <v/>
      </c>
      <c r="I331" s="76" t="str">
        <f t="shared" si="96"/>
        <v/>
      </c>
      <c r="J331" s="76" t="str">
        <f t="shared" si="96"/>
        <v/>
      </c>
      <c r="K331" s="76" t="str">
        <f t="shared" si="96"/>
        <v/>
      </c>
      <c r="L331" s="76" t="str">
        <f t="shared" si="96"/>
        <v/>
      </c>
      <c r="M331" s="76" t="str">
        <f t="shared" si="96"/>
        <v/>
      </c>
      <c r="N331" s="76" t="str">
        <f t="shared" si="96"/>
        <v/>
      </c>
      <c r="O331" s="76" t="str">
        <f t="shared" si="96"/>
        <v/>
      </c>
      <c r="P331" s="76" t="str">
        <f t="shared" si="96"/>
        <v/>
      </c>
    </row>
    <row r="332" spans="1:17" hidden="1"/>
    <row r="333" spans="1:17" hidden="1">
      <c r="A333" s="53" t="s">
        <v>31</v>
      </c>
      <c r="B333" s="98">
        <f>SUM(B232:B331)</f>
        <v>0</v>
      </c>
      <c r="C333" s="98">
        <f t="shared" ref="C333:P333" si="97">SUM(C232:C331)</f>
        <v>0</v>
      </c>
      <c r="D333" s="98">
        <f t="shared" si="97"/>
        <v>0</v>
      </c>
      <c r="E333" s="98">
        <f t="shared" si="97"/>
        <v>0</v>
      </c>
      <c r="F333" s="98">
        <f t="shared" si="97"/>
        <v>0</v>
      </c>
      <c r="G333" s="98">
        <f t="shared" si="97"/>
        <v>0</v>
      </c>
      <c r="H333" s="98">
        <f t="shared" si="97"/>
        <v>0</v>
      </c>
      <c r="I333" s="98">
        <f t="shared" si="97"/>
        <v>0</v>
      </c>
      <c r="J333" s="98">
        <f t="shared" si="97"/>
        <v>0</v>
      </c>
      <c r="K333" s="98">
        <f t="shared" si="97"/>
        <v>0</v>
      </c>
      <c r="L333" s="98">
        <f t="shared" si="97"/>
        <v>0</v>
      </c>
      <c r="M333" s="98">
        <f t="shared" si="97"/>
        <v>0</v>
      </c>
      <c r="N333" s="98">
        <f t="shared" si="97"/>
        <v>0</v>
      </c>
      <c r="O333" s="98">
        <f t="shared" si="97"/>
        <v>0</v>
      </c>
      <c r="P333" s="98">
        <f t="shared" si="97"/>
        <v>0</v>
      </c>
    </row>
    <row r="334" spans="1:17" hidden="1">
      <c r="A334" s="53" t="s">
        <v>285</v>
      </c>
      <c r="B334" s="53">
        <f>B333^2</f>
        <v>0</v>
      </c>
      <c r="C334" s="53">
        <f t="shared" ref="C334:P334" si="98">C333^2</f>
        <v>0</v>
      </c>
      <c r="D334" s="53">
        <f t="shared" si="98"/>
        <v>0</v>
      </c>
      <c r="E334" s="53">
        <f t="shared" si="98"/>
        <v>0</v>
      </c>
      <c r="F334" s="53">
        <f t="shared" si="98"/>
        <v>0</v>
      </c>
      <c r="G334" s="53">
        <f t="shared" si="98"/>
        <v>0</v>
      </c>
      <c r="H334" s="53">
        <f t="shared" si="98"/>
        <v>0</v>
      </c>
      <c r="I334" s="53">
        <f t="shared" si="98"/>
        <v>0</v>
      </c>
      <c r="J334" s="53">
        <f t="shared" si="98"/>
        <v>0</v>
      </c>
      <c r="K334" s="53">
        <f t="shared" si="98"/>
        <v>0</v>
      </c>
      <c r="L334" s="53">
        <f t="shared" si="98"/>
        <v>0</v>
      </c>
      <c r="M334" s="53">
        <f t="shared" si="98"/>
        <v>0</v>
      </c>
      <c r="N334" s="53">
        <f t="shared" si="98"/>
        <v>0</v>
      </c>
      <c r="O334" s="53">
        <f t="shared" si="98"/>
        <v>0</v>
      </c>
      <c r="P334" s="53">
        <f t="shared" si="98"/>
        <v>0</v>
      </c>
      <c r="Q334" s="53">
        <f>SUM(B334:P334)</f>
        <v>0</v>
      </c>
    </row>
    <row r="335" spans="1:17" hidden="1"/>
    <row r="337" spans="7:7">
      <c r="G337" s="75"/>
    </row>
  </sheetData>
  <sheetProtection sheet="1" objects="1" scenarios="1"/>
  <phoneticPr fontId="29" type="noConversion"/>
  <conditionalFormatting sqref="Q7:Q106">
    <cfRule type="cellIs" dxfId="1" priority="2" stopIfTrue="1" operator="greaterThan">
      <formula>0</formula>
    </cfRule>
  </conditionalFormatting>
  <conditionalFormatting sqref="B7:P106">
    <cfRule type="cellIs" dxfId="0" priority="1" stopIfTrue="1" operator="equal">
      <formula>0</formula>
    </cfRule>
  </conditionalFormatting>
  <printOptions headings="1" gridLines="1"/>
  <pageMargins left="0.42" right="0.37" top="0.66600000000000004" bottom="0.66600000000000004" header="0.4921259845" footer="0.4921259845"/>
  <pageSetup paperSize="9" orientation="portrait" horizontalDpi="360" verticalDpi="300" r:id="rId1"/>
  <headerFooter alignWithMargins="0">
    <oddHeader>&amp;L&amp;F&amp;C&amp;N&amp;R&amp;A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V172"/>
  <sheetViews>
    <sheetView workbookViewId="0">
      <selection sqref="A1:V1"/>
    </sheetView>
  </sheetViews>
  <sheetFormatPr baseColWidth="10" defaultRowHeight="15.6"/>
  <cols>
    <col min="1" max="1" width="3.5" style="97" customWidth="1"/>
    <col min="2" max="2" width="3.796875" style="97" customWidth="1"/>
    <col min="3" max="6" width="3.59765625" style="97" customWidth="1"/>
    <col min="7" max="9" width="3.5" style="97" customWidth="1"/>
    <col min="10" max="15" width="4.5" style="97" customWidth="1"/>
    <col min="16" max="16" width="14.59765625" style="97" customWidth="1"/>
    <col min="17" max="17" width="7" style="97" customWidth="1"/>
    <col min="18" max="18" width="7.09765625" style="97" customWidth="1"/>
    <col min="19" max="22" width="8.796875" style="97" customWidth="1"/>
    <col min="23" max="16384" width="11.19921875" style="97"/>
  </cols>
  <sheetData>
    <row r="1" spans="1:22" ht="61.8" customHeight="1">
      <c r="A1" s="253" t="s">
        <v>397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</row>
    <row r="2" spans="1:22">
      <c r="S2" s="107" t="s">
        <v>83</v>
      </c>
      <c r="T2" s="108" t="s">
        <v>139</v>
      </c>
    </row>
    <row r="3" spans="1:22">
      <c r="P3" s="130" t="s">
        <v>113</v>
      </c>
      <c r="Q3" s="201">
        <f>COUNT(A6:A113)</f>
        <v>0</v>
      </c>
      <c r="T3" s="108" t="s">
        <v>140</v>
      </c>
    </row>
    <row r="4" spans="1:22">
      <c r="A4" s="279" t="s">
        <v>100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1"/>
      <c r="P4" s="208" t="s">
        <v>84</v>
      </c>
      <c r="Q4" s="209">
        <f>COUNT(A6:A113)</f>
        <v>0</v>
      </c>
    </row>
    <row r="5" spans="1:22" ht="16.2" thickBot="1">
      <c r="A5" s="221" t="s">
        <v>141</v>
      </c>
      <c r="B5" s="222" t="s">
        <v>142</v>
      </c>
      <c r="C5" s="218" t="s">
        <v>143</v>
      </c>
      <c r="D5" s="218" t="s">
        <v>144</v>
      </c>
      <c r="E5" s="218" t="s">
        <v>145</v>
      </c>
      <c r="F5" s="218" t="s">
        <v>146</v>
      </c>
      <c r="G5" s="218" t="s">
        <v>147</v>
      </c>
      <c r="H5" s="218" t="s">
        <v>148</v>
      </c>
      <c r="I5" s="218" t="s">
        <v>149</v>
      </c>
      <c r="J5" s="218" t="s">
        <v>150</v>
      </c>
      <c r="K5" s="218" t="s">
        <v>151</v>
      </c>
      <c r="L5" s="218" t="s">
        <v>152</v>
      </c>
      <c r="M5" s="218" t="s">
        <v>153</v>
      </c>
      <c r="N5" s="218" t="s">
        <v>154</v>
      </c>
      <c r="O5" s="218" t="s">
        <v>155</v>
      </c>
      <c r="P5" s="213" t="s">
        <v>85</v>
      </c>
      <c r="Q5" s="214">
        <f>SUM(A6:A113)</f>
        <v>0</v>
      </c>
    </row>
    <row r="6" spans="1:22">
      <c r="A6" s="192" t="str">
        <f>Rangs!B5</f>
        <v/>
      </c>
      <c r="B6" s="192" t="str">
        <f>Rangs!C5</f>
        <v/>
      </c>
      <c r="C6" s="207" t="str">
        <f>Rangs!D5</f>
        <v/>
      </c>
      <c r="D6" s="207" t="str">
        <f>Rangs!E5</f>
        <v/>
      </c>
      <c r="E6" s="207" t="str">
        <f>Rangs!F5</f>
        <v/>
      </c>
      <c r="F6" s="207" t="str">
        <f>Rangs!G5</f>
        <v/>
      </c>
      <c r="G6" s="207" t="str">
        <f>Rangs!H5</f>
        <v/>
      </c>
      <c r="H6" s="207" t="str">
        <f>Rangs!I5</f>
        <v/>
      </c>
      <c r="I6" s="207" t="str">
        <f>Rangs!J5</f>
        <v/>
      </c>
      <c r="J6" s="207" t="str">
        <f>Rangs!K5</f>
        <v/>
      </c>
      <c r="K6" s="207" t="str">
        <f>Rangs!L5</f>
        <v/>
      </c>
      <c r="L6" s="207" t="str">
        <f>Rangs!M5</f>
        <v/>
      </c>
      <c r="M6" s="207" t="str">
        <f>Rangs!N5</f>
        <v/>
      </c>
      <c r="N6" s="207" t="str">
        <f>Rangs!O5</f>
        <v/>
      </c>
      <c r="O6" s="207" t="str">
        <f>Rangs!P5</f>
        <v/>
      </c>
      <c r="P6" s="208" t="s">
        <v>86</v>
      </c>
      <c r="Q6" s="209">
        <f>COUNT(B6:B113)</f>
        <v>0</v>
      </c>
      <c r="S6" s="112"/>
    </row>
    <row r="7" spans="1:22">
      <c r="A7" s="192" t="str">
        <f>Rangs!B6</f>
        <v/>
      </c>
      <c r="B7" s="192" t="str">
        <f>Rangs!C6</f>
        <v/>
      </c>
      <c r="C7" s="207" t="str">
        <f>Rangs!D6</f>
        <v/>
      </c>
      <c r="D7" s="207" t="str">
        <f>Rangs!E6</f>
        <v/>
      </c>
      <c r="E7" s="207" t="str">
        <f>Rangs!F6</f>
        <v/>
      </c>
      <c r="F7" s="207" t="str">
        <f>Rangs!G6</f>
        <v/>
      </c>
      <c r="G7" s="207" t="str">
        <f>Rangs!H6</f>
        <v/>
      </c>
      <c r="H7" s="207" t="str">
        <f>Rangs!I6</f>
        <v/>
      </c>
      <c r="I7" s="207" t="str">
        <f>Rangs!J6</f>
        <v/>
      </c>
      <c r="J7" s="207" t="str">
        <f>Rangs!K6</f>
        <v/>
      </c>
      <c r="K7" s="207" t="str">
        <f>Rangs!L6</f>
        <v/>
      </c>
      <c r="L7" s="207" t="str">
        <f>Rangs!M6</f>
        <v/>
      </c>
      <c r="M7" s="207" t="str">
        <f>Rangs!N6</f>
        <v/>
      </c>
      <c r="N7" s="207" t="str">
        <f>Rangs!O6</f>
        <v/>
      </c>
      <c r="O7" s="207" t="str">
        <f>Rangs!P6</f>
        <v/>
      </c>
      <c r="P7" s="213" t="s">
        <v>87</v>
      </c>
      <c r="Q7" s="214">
        <f>SUM(B6:B113)</f>
        <v>0</v>
      </c>
    </row>
    <row r="8" spans="1:22">
      <c r="A8" s="192" t="str">
        <f>Rangs!B7</f>
        <v/>
      </c>
      <c r="B8" s="192" t="str">
        <f>Rangs!C7</f>
        <v/>
      </c>
      <c r="C8" s="207" t="str">
        <f>Rangs!D7</f>
        <v/>
      </c>
      <c r="D8" s="207" t="str">
        <f>Rangs!E7</f>
        <v/>
      </c>
      <c r="E8" s="207" t="str">
        <f>Rangs!F7</f>
        <v/>
      </c>
      <c r="F8" s="207" t="str">
        <f>Rangs!G7</f>
        <v/>
      </c>
      <c r="G8" s="207" t="str">
        <f>Rangs!H7</f>
        <v/>
      </c>
      <c r="H8" s="207" t="str">
        <f>Rangs!I7</f>
        <v/>
      </c>
      <c r="I8" s="207" t="str">
        <f>Rangs!J7</f>
        <v/>
      </c>
      <c r="J8" s="207" t="str">
        <f>Rangs!K7</f>
        <v/>
      </c>
      <c r="K8" s="207" t="str">
        <f>Rangs!L7</f>
        <v/>
      </c>
      <c r="L8" s="207" t="str">
        <f>Rangs!M7</f>
        <v/>
      </c>
      <c r="M8" s="207" t="str">
        <f>Rangs!N7</f>
        <v/>
      </c>
      <c r="N8" s="207" t="str">
        <f>Rangs!O7</f>
        <v/>
      </c>
      <c r="O8" s="207" t="str">
        <f>Rangs!P7</f>
        <v/>
      </c>
      <c r="P8" s="208" t="s">
        <v>88</v>
      </c>
      <c r="Q8" s="209">
        <f>COUNT(C6:C113)</f>
        <v>0</v>
      </c>
      <c r="S8" s="112"/>
    </row>
    <row r="9" spans="1:22">
      <c r="A9" s="192" t="str">
        <f>Rangs!B8</f>
        <v/>
      </c>
      <c r="B9" s="192" t="str">
        <f>Rangs!C8</f>
        <v/>
      </c>
      <c r="C9" s="207" t="str">
        <f>Rangs!D8</f>
        <v/>
      </c>
      <c r="D9" s="207" t="str">
        <f>Rangs!E8</f>
        <v/>
      </c>
      <c r="E9" s="207" t="str">
        <f>Rangs!F8</f>
        <v/>
      </c>
      <c r="F9" s="207" t="str">
        <f>Rangs!G8</f>
        <v/>
      </c>
      <c r="G9" s="207" t="str">
        <f>Rangs!H8</f>
        <v/>
      </c>
      <c r="H9" s="207" t="str">
        <f>Rangs!I8</f>
        <v/>
      </c>
      <c r="I9" s="207" t="str">
        <f>Rangs!J8</f>
        <v/>
      </c>
      <c r="J9" s="207" t="str">
        <f>Rangs!K8</f>
        <v/>
      </c>
      <c r="K9" s="207" t="str">
        <f>Rangs!L8</f>
        <v/>
      </c>
      <c r="L9" s="207" t="str">
        <f>Rangs!M8</f>
        <v/>
      </c>
      <c r="M9" s="207" t="str">
        <f>Rangs!N8</f>
        <v/>
      </c>
      <c r="N9" s="207" t="str">
        <f>Rangs!O8</f>
        <v/>
      </c>
      <c r="O9" s="207" t="str">
        <f>Rangs!P8</f>
        <v/>
      </c>
      <c r="P9" s="213" t="s">
        <v>89</v>
      </c>
      <c r="Q9" s="214">
        <f>SUM(C6:C113)</f>
        <v>0</v>
      </c>
    </row>
    <row r="10" spans="1:22">
      <c r="A10" s="192" t="str">
        <f>Rangs!B9</f>
        <v/>
      </c>
      <c r="B10" s="192" t="str">
        <f>Rangs!C9</f>
        <v/>
      </c>
      <c r="C10" s="207" t="str">
        <f>Rangs!D9</f>
        <v/>
      </c>
      <c r="D10" s="207" t="str">
        <f>Rangs!E9</f>
        <v/>
      </c>
      <c r="E10" s="207" t="str">
        <f>Rangs!F9</f>
        <v/>
      </c>
      <c r="F10" s="207" t="str">
        <f>Rangs!G9</f>
        <v/>
      </c>
      <c r="G10" s="207" t="str">
        <f>Rangs!H9</f>
        <v/>
      </c>
      <c r="H10" s="207" t="str">
        <f>Rangs!I9</f>
        <v/>
      </c>
      <c r="I10" s="207" t="str">
        <f>Rangs!J9</f>
        <v/>
      </c>
      <c r="J10" s="207" t="str">
        <f>Rangs!K9</f>
        <v/>
      </c>
      <c r="K10" s="207" t="str">
        <f>Rangs!L9</f>
        <v/>
      </c>
      <c r="L10" s="207" t="str">
        <f>Rangs!M9</f>
        <v/>
      </c>
      <c r="M10" s="207" t="str">
        <f>Rangs!N9</f>
        <v/>
      </c>
      <c r="N10" s="207" t="str">
        <f>Rangs!O9</f>
        <v/>
      </c>
      <c r="O10" s="207" t="str">
        <f>Rangs!P9</f>
        <v/>
      </c>
      <c r="P10" s="208" t="s">
        <v>101</v>
      </c>
      <c r="Q10" s="209">
        <f>COUNT(D6:D113)</f>
        <v>0</v>
      </c>
    </row>
    <row r="11" spans="1:22">
      <c r="A11" s="192" t="str">
        <f>Rangs!B10</f>
        <v/>
      </c>
      <c r="B11" s="192" t="str">
        <f>Rangs!C10</f>
        <v/>
      </c>
      <c r="C11" s="207" t="str">
        <f>Rangs!D10</f>
        <v/>
      </c>
      <c r="D11" s="207" t="str">
        <f>Rangs!E10</f>
        <v/>
      </c>
      <c r="E11" s="207" t="str">
        <f>Rangs!F10</f>
        <v/>
      </c>
      <c r="F11" s="207" t="str">
        <f>Rangs!G10</f>
        <v/>
      </c>
      <c r="G11" s="207" t="str">
        <f>Rangs!H10</f>
        <v/>
      </c>
      <c r="H11" s="207" t="str">
        <f>Rangs!I10</f>
        <v/>
      </c>
      <c r="I11" s="207" t="str">
        <f>Rangs!J10</f>
        <v/>
      </c>
      <c r="J11" s="207" t="str">
        <f>Rangs!K10</f>
        <v/>
      </c>
      <c r="K11" s="207" t="str">
        <f>Rangs!L10</f>
        <v/>
      </c>
      <c r="L11" s="207" t="str">
        <f>Rangs!M10</f>
        <v/>
      </c>
      <c r="M11" s="207" t="str">
        <f>Rangs!N10</f>
        <v/>
      </c>
      <c r="N11" s="207" t="str">
        <f>Rangs!O10</f>
        <v/>
      </c>
      <c r="O11" s="207" t="str">
        <f>Rangs!P10</f>
        <v/>
      </c>
      <c r="P11" s="213" t="s">
        <v>102</v>
      </c>
      <c r="Q11" s="214">
        <f>SUM(D6:D113)</f>
        <v>0</v>
      </c>
    </row>
    <row r="12" spans="1:22">
      <c r="A12" s="192" t="str">
        <f>Rangs!B11</f>
        <v/>
      </c>
      <c r="B12" s="192" t="str">
        <f>Rangs!C11</f>
        <v/>
      </c>
      <c r="C12" s="207" t="str">
        <f>Rangs!D11</f>
        <v/>
      </c>
      <c r="D12" s="207" t="str">
        <f>Rangs!E11</f>
        <v/>
      </c>
      <c r="E12" s="207" t="str">
        <f>Rangs!F11</f>
        <v/>
      </c>
      <c r="F12" s="207" t="str">
        <f>Rangs!G11</f>
        <v/>
      </c>
      <c r="G12" s="207" t="str">
        <f>Rangs!H11</f>
        <v/>
      </c>
      <c r="H12" s="207" t="str">
        <f>Rangs!I11</f>
        <v/>
      </c>
      <c r="I12" s="207" t="str">
        <f>Rangs!J11</f>
        <v/>
      </c>
      <c r="J12" s="207" t="str">
        <f>Rangs!K11</f>
        <v/>
      </c>
      <c r="K12" s="207" t="str">
        <f>Rangs!L11</f>
        <v/>
      </c>
      <c r="L12" s="207" t="str">
        <f>Rangs!M11</f>
        <v/>
      </c>
      <c r="M12" s="207" t="str">
        <f>Rangs!N11</f>
        <v/>
      </c>
      <c r="N12" s="207" t="str">
        <f>Rangs!O11</f>
        <v/>
      </c>
      <c r="O12" s="207" t="str">
        <f>Rangs!P11</f>
        <v/>
      </c>
      <c r="P12" s="208" t="s">
        <v>104</v>
      </c>
      <c r="Q12" s="209">
        <f>COUNT(E6:E113)</f>
        <v>0</v>
      </c>
    </row>
    <row r="13" spans="1:22">
      <c r="A13" s="192" t="str">
        <f>Rangs!B12</f>
        <v/>
      </c>
      <c r="B13" s="192" t="str">
        <f>Rangs!C12</f>
        <v/>
      </c>
      <c r="C13" s="207" t="str">
        <f>Rangs!D12</f>
        <v/>
      </c>
      <c r="D13" s="207" t="str">
        <f>Rangs!E12</f>
        <v/>
      </c>
      <c r="E13" s="207" t="str">
        <f>Rangs!F12</f>
        <v/>
      </c>
      <c r="F13" s="207" t="str">
        <f>Rangs!G12</f>
        <v/>
      </c>
      <c r="G13" s="207" t="str">
        <f>Rangs!H12</f>
        <v/>
      </c>
      <c r="H13" s="207" t="str">
        <f>Rangs!I12</f>
        <v/>
      </c>
      <c r="I13" s="207" t="str">
        <f>Rangs!J12</f>
        <v/>
      </c>
      <c r="J13" s="207" t="str">
        <f>Rangs!K12</f>
        <v/>
      </c>
      <c r="K13" s="207" t="str">
        <f>Rangs!L12</f>
        <v/>
      </c>
      <c r="L13" s="207" t="str">
        <f>Rangs!M12</f>
        <v/>
      </c>
      <c r="M13" s="207" t="str">
        <f>Rangs!N12</f>
        <v/>
      </c>
      <c r="N13" s="207" t="str">
        <f>Rangs!O12</f>
        <v/>
      </c>
      <c r="O13" s="207" t="str">
        <f>Rangs!P12</f>
        <v/>
      </c>
      <c r="P13" s="213" t="s">
        <v>105</v>
      </c>
      <c r="Q13" s="214">
        <f>SUM(E6:E113)</f>
        <v>0</v>
      </c>
    </row>
    <row r="14" spans="1:22">
      <c r="A14" s="192" t="str">
        <f>Rangs!B13</f>
        <v/>
      </c>
      <c r="B14" s="192" t="str">
        <f>Rangs!C13</f>
        <v/>
      </c>
      <c r="C14" s="207" t="str">
        <f>Rangs!D13</f>
        <v/>
      </c>
      <c r="D14" s="207" t="str">
        <f>Rangs!E13</f>
        <v/>
      </c>
      <c r="E14" s="207" t="str">
        <f>Rangs!F13</f>
        <v/>
      </c>
      <c r="F14" s="207" t="str">
        <f>Rangs!G13</f>
        <v/>
      </c>
      <c r="G14" s="207" t="str">
        <f>Rangs!H13</f>
        <v/>
      </c>
      <c r="H14" s="207" t="str">
        <f>Rangs!I13</f>
        <v/>
      </c>
      <c r="I14" s="207" t="str">
        <f>Rangs!J13</f>
        <v/>
      </c>
      <c r="J14" s="207" t="str">
        <f>Rangs!K13</f>
        <v/>
      </c>
      <c r="K14" s="207" t="str">
        <f>Rangs!L13</f>
        <v/>
      </c>
      <c r="L14" s="207" t="str">
        <f>Rangs!M13</f>
        <v/>
      </c>
      <c r="M14" s="207" t="str">
        <f>Rangs!N13</f>
        <v/>
      </c>
      <c r="N14" s="207" t="str">
        <f>Rangs!O13</f>
        <v/>
      </c>
      <c r="O14" s="207" t="str">
        <f>Rangs!P13</f>
        <v/>
      </c>
      <c r="P14" s="208" t="s">
        <v>106</v>
      </c>
      <c r="Q14" s="209">
        <f>COUNT(F6:F113)</f>
        <v>0</v>
      </c>
    </row>
    <row r="15" spans="1:22">
      <c r="A15" s="192" t="str">
        <f>Rangs!B14</f>
        <v/>
      </c>
      <c r="B15" s="192" t="str">
        <f>Rangs!C14</f>
        <v/>
      </c>
      <c r="C15" s="207" t="str">
        <f>Rangs!D14</f>
        <v/>
      </c>
      <c r="D15" s="207" t="str">
        <f>Rangs!E14</f>
        <v/>
      </c>
      <c r="E15" s="207" t="str">
        <f>Rangs!F14</f>
        <v/>
      </c>
      <c r="F15" s="207" t="str">
        <f>Rangs!G14</f>
        <v/>
      </c>
      <c r="G15" s="207" t="str">
        <f>Rangs!H14</f>
        <v/>
      </c>
      <c r="H15" s="207" t="str">
        <f>Rangs!I14</f>
        <v/>
      </c>
      <c r="I15" s="207" t="str">
        <f>Rangs!J14</f>
        <v/>
      </c>
      <c r="J15" s="207" t="str">
        <f>Rangs!K14</f>
        <v/>
      </c>
      <c r="K15" s="207" t="str">
        <f>Rangs!L14</f>
        <v/>
      </c>
      <c r="L15" s="207" t="str">
        <f>Rangs!M14</f>
        <v/>
      </c>
      <c r="M15" s="207" t="str">
        <f>Rangs!N14</f>
        <v/>
      </c>
      <c r="N15" s="207" t="str">
        <f>Rangs!O14</f>
        <v/>
      </c>
      <c r="O15" s="207" t="str">
        <f>Rangs!P14</f>
        <v/>
      </c>
      <c r="P15" s="213" t="s">
        <v>107</v>
      </c>
      <c r="Q15" s="214">
        <f>SUM(F6:F113)</f>
        <v>0</v>
      </c>
    </row>
    <row r="16" spans="1:22">
      <c r="A16" s="192" t="str">
        <f>Rangs!B15</f>
        <v/>
      </c>
      <c r="B16" s="192" t="str">
        <f>Rangs!C15</f>
        <v/>
      </c>
      <c r="C16" s="207" t="str">
        <f>Rangs!D15</f>
        <v/>
      </c>
      <c r="D16" s="207" t="str">
        <f>Rangs!E15</f>
        <v/>
      </c>
      <c r="E16" s="207" t="str">
        <f>Rangs!F15</f>
        <v/>
      </c>
      <c r="F16" s="207" t="str">
        <f>Rangs!G15</f>
        <v/>
      </c>
      <c r="G16" s="207" t="str">
        <f>Rangs!H15</f>
        <v/>
      </c>
      <c r="H16" s="207" t="str">
        <f>Rangs!I15</f>
        <v/>
      </c>
      <c r="I16" s="207" t="str">
        <f>Rangs!J15</f>
        <v/>
      </c>
      <c r="J16" s="207" t="str">
        <f>Rangs!K15</f>
        <v/>
      </c>
      <c r="K16" s="207" t="str">
        <f>Rangs!L15</f>
        <v/>
      </c>
      <c r="L16" s="207" t="str">
        <f>Rangs!M15</f>
        <v/>
      </c>
      <c r="M16" s="207" t="str">
        <f>Rangs!N15</f>
        <v/>
      </c>
      <c r="N16" s="207" t="str">
        <f>Rangs!O15</f>
        <v/>
      </c>
      <c r="O16" s="207" t="str">
        <f>Rangs!P15</f>
        <v/>
      </c>
      <c r="P16" s="208" t="s">
        <v>108</v>
      </c>
      <c r="Q16" s="209">
        <f>COUNT(G6:G113)</f>
        <v>0</v>
      </c>
    </row>
    <row r="17" spans="1:19">
      <c r="A17" s="192" t="str">
        <f>Rangs!B16</f>
        <v/>
      </c>
      <c r="B17" s="192" t="str">
        <f>Rangs!C16</f>
        <v/>
      </c>
      <c r="C17" s="207" t="str">
        <f>Rangs!D16</f>
        <v/>
      </c>
      <c r="D17" s="207" t="str">
        <f>Rangs!E16</f>
        <v/>
      </c>
      <c r="E17" s="207" t="str">
        <f>Rangs!F16</f>
        <v/>
      </c>
      <c r="F17" s="207" t="str">
        <f>Rangs!G16</f>
        <v/>
      </c>
      <c r="G17" s="207" t="str">
        <f>Rangs!H16</f>
        <v/>
      </c>
      <c r="H17" s="207" t="str">
        <f>Rangs!I16</f>
        <v/>
      </c>
      <c r="I17" s="207" t="str">
        <f>Rangs!J16</f>
        <v/>
      </c>
      <c r="J17" s="207" t="str">
        <f>Rangs!K16</f>
        <v/>
      </c>
      <c r="K17" s="207" t="str">
        <f>Rangs!L16</f>
        <v/>
      </c>
      <c r="L17" s="207" t="str">
        <f>Rangs!M16</f>
        <v/>
      </c>
      <c r="M17" s="207" t="str">
        <f>Rangs!N16</f>
        <v/>
      </c>
      <c r="N17" s="207" t="str">
        <f>Rangs!O16</f>
        <v/>
      </c>
      <c r="O17" s="207" t="str">
        <f>Rangs!P16</f>
        <v/>
      </c>
      <c r="P17" s="213" t="s">
        <v>109</v>
      </c>
      <c r="Q17" s="214">
        <f>SUM(G6:G113)</f>
        <v>0</v>
      </c>
    </row>
    <row r="18" spans="1:19">
      <c r="A18" s="192" t="str">
        <f>Rangs!B17</f>
        <v/>
      </c>
      <c r="B18" s="192" t="str">
        <f>Rangs!C17</f>
        <v/>
      </c>
      <c r="C18" s="207" t="str">
        <f>Rangs!D17</f>
        <v/>
      </c>
      <c r="D18" s="207" t="str">
        <f>Rangs!E17</f>
        <v/>
      </c>
      <c r="E18" s="207" t="str">
        <f>Rangs!F17</f>
        <v/>
      </c>
      <c r="F18" s="207" t="str">
        <f>Rangs!G17</f>
        <v/>
      </c>
      <c r="G18" s="207" t="str">
        <f>Rangs!H17</f>
        <v/>
      </c>
      <c r="H18" s="207" t="str">
        <f>Rangs!I17</f>
        <v/>
      </c>
      <c r="I18" s="207" t="str">
        <f>Rangs!J17</f>
        <v/>
      </c>
      <c r="J18" s="207" t="str">
        <f>Rangs!K17</f>
        <v/>
      </c>
      <c r="K18" s="207" t="str">
        <f>Rangs!L17</f>
        <v/>
      </c>
      <c r="L18" s="207" t="str">
        <f>Rangs!M17</f>
        <v/>
      </c>
      <c r="M18" s="207" t="str">
        <f>Rangs!N17</f>
        <v/>
      </c>
      <c r="N18" s="207" t="str">
        <f>Rangs!O17</f>
        <v/>
      </c>
      <c r="O18" s="207" t="str">
        <f>Rangs!P17</f>
        <v/>
      </c>
      <c r="P18" s="208" t="s">
        <v>110</v>
      </c>
      <c r="Q18" s="209">
        <f>COUNT(H6:H113)</f>
        <v>0</v>
      </c>
    </row>
    <row r="19" spans="1:19">
      <c r="A19" s="192" t="str">
        <f>Rangs!B18</f>
        <v/>
      </c>
      <c r="B19" s="192" t="str">
        <f>Rangs!C18</f>
        <v/>
      </c>
      <c r="C19" s="207" t="str">
        <f>Rangs!D18</f>
        <v/>
      </c>
      <c r="D19" s="207" t="str">
        <f>Rangs!E18</f>
        <v/>
      </c>
      <c r="E19" s="207" t="str">
        <f>Rangs!F18</f>
        <v/>
      </c>
      <c r="F19" s="207" t="str">
        <f>Rangs!G18</f>
        <v/>
      </c>
      <c r="G19" s="207" t="str">
        <f>Rangs!H18</f>
        <v/>
      </c>
      <c r="H19" s="207" t="str">
        <f>Rangs!I18</f>
        <v/>
      </c>
      <c r="I19" s="207" t="str">
        <f>Rangs!J18</f>
        <v/>
      </c>
      <c r="J19" s="207" t="str">
        <f>Rangs!K18</f>
        <v/>
      </c>
      <c r="K19" s="207" t="str">
        <f>Rangs!L18</f>
        <v/>
      </c>
      <c r="L19" s="207" t="str">
        <f>Rangs!M18</f>
        <v/>
      </c>
      <c r="M19" s="207" t="str">
        <f>Rangs!N18</f>
        <v/>
      </c>
      <c r="N19" s="207" t="str">
        <f>Rangs!O18</f>
        <v/>
      </c>
      <c r="O19" s="207" t="str">
        <f>Rangs!P18</f>
        <v/>
      </c>
      <c r="P19" s="213" t="s">
        <v>111</v>
      </c>
      <c r="Q19" s="214">
        <f>SUM(H6:H113)</f>
        <v>0</v>
      </c>
    </row>
    <row r="20" spans="1:19">
      <c r="A20" s="192" t="str">
        <f>Rangs!B19</f>
        <v/>
      </c>
      <c r="B20" s="192" t="str">
        <f>Rangs!C19</f>
        <v/>
      </c>
      <c r="C20" s="207" t="str">
        <f>Rangs!D19</f>
        <v/>
      </c>
      <c r="D20" s="207" t="str">
        <f>Rangs!E19</f>
        <v/>
      </c>
      <c r="E20" s="207" t="str">
        <f>Rangs!F19</f>
        <v/>
      </c>
      <c r="F20" s="207" t="str">
        <f>Rangs!G19</f>
        <v/>
      </c>
      <c r="G20" s="207" t="str">
        <f>Rangs!H19</f>
        <v/>
      </c>
      <c r="H20" s="207" t="str">
        <f>Rangs!I19</f>
        <v/>
      </c>
      <c r="I20" s="207" t="str">
        <f>Rangs!J19</f>
        <v/>
      </c>
      <c r="J20" s="207" t="str">
        <f>Rangs!K19</f>
        <v/>
      </c>
      <c r="K20" s="207" t="str">
        <f>Rangs!L19</f>
        <v/>
      </c>
      <c r="L20" s="207" t="str">
        <f>Rangs!M19</f>
        <v/>
      </c>
      <c r="M20" s="207" t="str">
        <f>Rangs!N19</f>
        <v/>
      </c>
      <c r="N20" s="207" t="str">
        <f>Rangs!O19</f>
        <v/>
      </c>
      <c r="O20" s="207" t="str">
        <f>Rangs!P19</f>
        <v/>
      </c>
      <c r="P20" s="208" t="s">
        <v>119</v>
      </c>
      <c r="Q20" s="209">
        <f>COUNT(I6:I113)</f>
        <v>0</v>
      </c>
    </row>
    <row r="21" spans="1:19">
      <c r="A21" s="192" t="str">
        <f>Rangs!B20</f>
        <v/>
      </c>
      <c r="B21" s="192" t="str">
        <f>Rangs!C20</f>
        <v/>
      </c>
      <c r="C21" s="207" t="str">
        <f>Rangs!D20</f>
        <v/>
      </c>
      <c r="D21" s="207" t="str">
        <f>Rangs!E20</f>
        <v/>
      </c>
      <c r="E21" s="207" t="str">
        <f>Rangs!F20</f>
        <v/>
      </c>
      <c r="F21" s="207" t="str">
        <f>Rangs!G20</f>
        <v/>
      </c>
      <c r="G21" s="207" t="str">
        <f>Rangs!H20</f>
        <v/>
      </c>
      <c r="H21" s="207" t="str">
        <f>Rangs!I20</f>
        <v/>
      </c>
      <c r="I21" s="207" t="str">
        <f>Rangs!J20</f>
        <v/>
      </c>
      <c r="J21" s="207" t="str">
        <f>Rangs!K20</f>
        <v/>
      </c>
      <c r="K21" s="207" t="str">
        <f>Rangs!L20</f>
        <v/>
      </c>
      <c r="L21" s="207" t="str">
        <f>Rangs!M20</f>
        <v/>
      </c>
      <c r="M21" s="207" t="str">
        <f>Rangs!N20</f>
        <v/>
      </c>
      <c r="N21" s="207" t="str">
        <f>Rangs!O20</f>
        <v/>
      </c>
      <c r="O21" s="207" t="str">
        <f>Rangs!P20</f>
        <v/>
      </c>
      <c r="P21" s="213" t="s">
        <v>120</v>
      </c>
      <c r="Q21" s="214">
        <f>SUM(I6:I113)</f>
        <v>0</v>
      </c>
    </row>
    <row r="22" spans="1:19">
      <c r="A22" s="192" t="str">
        <f>Rangs!B21</f>
        <v/>
      </c>
      <c r="B22" s="192" t="str">
        <f>Rangs!C21</f>
        <v/>
      </c>
      <c r="C22" s="207" t="str">
        <f>Rangs!D21</f>
        <v/>
      </c>
      <c r="D22" s="207" t="str">
        <f>Rangs!E21</f>
        <v/>
      </c>
      <c r="E22" s="207" t="str">
        <f>Rangs!F21</f>
        <v/>
      </c>
      <c r="F22" s="207" t="str">
        <f>Rangs!G21</f>
        <v/>
      </c>
      <c r="G22" s="207" t="str">
        <f>Rangs!H21</f>
        <v/>
      </c>
      <c r="H22" s="207" t="str">
        <f>Rangs!I21</f>
        <v/>
      </c>
      <c r="I22" s="207" t="str">
        <f>Rangs!J21</f>
        <v/>
      </c>
      <c r="J22" s="207" t="str">
        <f>Rangs!K21</f>
        <v/>
      </c>
      <c r="K22" s="207" t="str">
        <f>Rangs!L21</f>
        <v/>
      </c>
      <c r="L22" s="207" t="str">
        <f>Rangs!M21</f>
        <v/>
      </c>
      <c r="M22" s="207" t="str">
        <f>Rangs!N21</f>
        <v/>
      </c>
      <c r="N22" s="207" t="str">
        <f>Rangs!O21</f>
        <v/>
      </c>
      <c r="O22" s="207" t="str">
        <f>Rangs!P21</f>
        <v/>
      </c>
      <c r="P22" s="208" t="s">
        <v>121</v>
      </c>
      <c r="Q22" s="209">
        <f>COUNT(J6:J113)</f>
        <v>0</v>
      </c>
    </row>
    <row r="23" spans="1:19">
      <c r="A23" s="192" t="str">
        <f>Rangs!B22</f>
        <v/>
      </c>
      <c r="B23" s="192" t="str">
        <f>Rangs!C22</f>
        <v/>
      </c>
      <c r="C23" s="207" t="str">
        <f>Rangs!D22</f>
        <v/>
      </c>
      <c r="D23" s="207" t="str">
        <f>Rangs!E22</f>
        <v/>
      </c>
      <c r="E23" s="207" t="str">
        <f>Rangs!F22</f>
        <v/>
      </c>
      <c r="F23" s="207" t="str">
        <f>Rangs!G22</f>
        <v/>
      </c>
      <c r="G23" s="207" t="str">
        <f>Rangs!H22</f>
        <v/>
      </c>
      <c r="H23" s="207" t="str">
        <f>Rangs!I22</f>
        <v/>
      </c>
      <c r="I23" s="207" t="str">
        <f>Rangs!J22</f>
        <v/>
      </c>
      <c r="J23" s="207" t="str">
        <f>Rangs!K22</f>
        <v/>
      </c>
      <c r="K23" s="207" t="str">
        <f>Rangs!L22</f>
        <v/>
      </c>
      <c r="L23" s="207" t="str">
        <f>Rangs!M22</f>
        <v/>
      </c>
      <c r="M23" s="207" t="str">
        <f>Rangs!N22</f>
        <v/>
      </c>
      <c r="N23" s="207" t="str">
        <f>Rangs!O22</f>
        <v/>
      </c>
      <c r="O23" s="207" t="str">
        <f>Rangs!P22</f>
        <v/>
      </c>
      <c r="P23" s="213" t="s">
        <v>123</v>
      </c>
      <c r="Q23" s="214">
        <f>SUM(J6:J113)</f>
        <v>0</v>
      </c>
    </row>
    <row r="24" spans="1:19">
      <c r="A24" s="192" t="str">
        <f>Rangs!B23</f>
        <v/>
      </c>
      <c r="B24" s="192" t="str">
        <f>Rangs!C23</f>
        <v/>
      </c>
      <c r="C24" s="207" t="str">
        <f>Rangs!D23</f>
        <v/>
      </c>
      <c r="D24" s="207" t="str">
        <f>Rangs!E23</f>
        <v/>
      </c>
      <c r="E24" s="207" t="str">
        <f>Rangs!F23</f>
        <v/>
      </c>
      <c r="F24" s="207" t="str">
        <f>Rangs!G23</f>
        <v/>
      </c>
      <c r="G24" s="207" t="str">
        <f>Rangs!H23</f>
        <v/>
      </c>
      <c r="H24" s="207" t="str">
        <f>Rangs!I23</f>
        <v/>
      </c>
      <c r="I24" s="207" t="str">
        <f>Rangs!J23</f>
        <v/>
      </c>
      <c r="J24" s="207" t="str">
        <f>Rangs!K23</f>
        <v/>
      </c>
      <c r="K24" s="207" t="str">
        <f>Rangs!L23</f>
        <v/>
      </c>
      <c r="L24" s="207" t="str">
        <f>Rangs!M23</f>
        <v/>
      </c>
      <c r="M24" s="207" t="str">
        <f>Rangs!N23</f>
        <v/>
      </c>
      <c r="N24" s="207" t="str">
        <f>Rangs!O23</f>
        <v/>
      </c>
      <c r="O24" s="207" t="str">
        <f>Rangs!P23</f>
        <v/>
      </c>
      <c r="P24" s="208" t="s">
        <v>122</v>
      </c>
      <c r="Q24" s="209">
        <f>COUNT(K6:K113)</f>
        <v>0</v>
      </c>
    </row>
    <row r="25" spans="1:19">
      <c r="A25" s="192" t="str">
        <f>Rangs!B24</f>
        <v/>
      </c>
      <c r="B25" s="192" t="str">
        <f>Rangs!C24</f>
        <v/>
      </c>
      <c r="C25" s="207" t="str">
        <f>Rangs!D24</f>
        <v/>
      </c>
      <c r="D25" s="207" t="str">
        <f>Rangs!E24</f>
        <v/>
      </c>
      <c r="E25" s="207" t="str">
        <f>Rangs!F24</f>
        <v/>
      </c>
      <c r="F25" s="207" t="str">
        <f>Rangs!G24</f>
        <v/>
      </c>
      <c r="G25" s="207" t="str">
        <f>Rangs!H24</f>
        <v/>
      </c>
      <c r="H25" s="207" t="str">
        <f>Rangs!I24</f>
        <v/>
      </c>
      <c r="I25" s="207" t="str">
        <f>Rangs!J24</f>
        <v/>
      </c>
      <c r="J25" s="207" t="str">
        <f>Rangs!K24</f>
        <v/>
      </c>
      <c r="K25" s="207" t="str">
        <f>Rangs!L24</f>
        <v/>
      </c>
      <c r="L25" s="207" t="str">
        <f>Rangs!M24</f>
        <v/>
      </c>
      <c r="M25" s="207" t="str">
        <f>Rangs!N24</f>
        <v/>
      </c>
      <c r="N25" s="207" t="str">
        <f>Rangs!O24</f>
        <v/>
      </c>
      <c r="O25" s="207" t="str">
        <f>Rangs!P24</f>
        <v/>
      </c>
      <c r="P25" s="213" t="s">
        <v>124</v>
      </c>
      <c r="Q25" s="214">
        <f>SUM(K6:K113)</f>
        <v>0</v>
      </c>
    </row>
    <row r="26" spans="1:19">
      <c r="A26" s="192" t="str">
        <f>Rangs!B25</f>
        <v/>
      </c>
      <c r="B26" s="192" t="str">
        <f>Rangs!C25</f>
        <v/>
      </c>
      <c r="C26" s="207" t="str">
        <f>Rangs!D25</f>
        <v/>
      </c>
      <c r="D26" s="207" t="str">
        <f>Rangs!E25</f>
        <v/>
      </c>
      <c r="E26" s="207" t="str">
        <f>Rangs!F25</f>
        <v/>
      </c>
      <c r="F26" s="207" t="str">
        <f>Rangs!G25</f>
        <v/>
      </c>
      <c r="G26" s="207" t="str">
        <f>Rangs!H25</f>
        <v/>
      </c>
      <c r="H26" s="207" t="str">
        <f>Rangs!I25</f>
        <v/>
      </c>
      <c r="I26" s="207" t="str">
        <f>Rangs!J25</f>
        <v/>
      </c>
      <c r="J26" s="207" t="str">
        <f>Rangs!K25</f>
        <v/>
      </c>
      <c r="K26" s="207" t="str">
        <f>Rangs!L25</f>
        <v/>
      </c>
      <c r="L26" s="207" t="str">
        <f>Rangs!M25</f>
        <v/>
      </c>
      <c r="M26" s="207" t="str">
        <f>Rangs!N25</f>
        <v/>
      </c>
      <c r="N26" s="207" t="str">
        <f>Rangs!O25</f>
        <v/>
      </c>
      <c r="O26" s="207" t="str">
        <f>Rangs!P25</f>
        <v/>
      </c>
      <c r="P26" s="208" t="s">
        <v>125</v>
      </c>
      <c r="Q26" s="209">
        <f>COUNT(L6:L113)</f>
        <v>0</v>
      </c>
    </row>
    <row r="27" spans="1:19">
      <c r="A27" s="192" t="str">
        <f>Rangs!B26</f>
        <v/>
      </c>
      <c r="B27" s="192" t="str">
        <f>Rangs!C26</f>
        <v/>
      </c>
      <c r="C27" s="207" t="str">
        <f>Rangs!D26</f>
        <v/>
      </c>
      <c r="D27" s="207" t="str">
        <f>Rangs!E26</f>
        <v/>
      </c>
      <c r="E27" s="207" t="str">
        <f>Rangs!F26</f>
        <v/>
      </c>
      <c r="F27" s="207" t="str">
        <f>Rangs!G26</f>
        <v/>
      </c>
      <c r="G27" s="207" t="str">
        <f>Rangs!H26</f>
        <v/>
      </c>
      <c r="H27" s="207" t="str">
        <f>Rangs!I26</f>
        <v/>
      </c>
      <c r="I27" s="207" t="str">
        <f>Rangs!J26</f>
        <v/>
      </c>
      <c r="J27" s="207" t="str">
        <f>Rangs!K26</f>
        <v/>
      </c>
      <c r="K27" s="207" t="str">
        <f>Rangs!L26</f>
        <v/>
      </c>
      <c r="L27" s="207" t="str">
        <f>Rangs!M26</f>
        <v/>
      </c>
      <c r="M27" s="207" t="str">
        <f>Rangs!N26</f>
        <v/>
      </c>
      <c r="N27" s="207" t="str">
        <f>Rangs!O26</f>
        <v/>
      </c>
      <c r="O27" s="207" t="str">
        <f>Rangs!P26</f>
        <v/>
      </c>
      <c r="P27" s="213" t="s">
        <v>126</v>
      </c>
      <c r="Q27" s="214">
        <f>SUM(L6:L113)</f>
        <v>0</v>
      </c>
    </row>
    <row r="28" spans="1:19">
      <c r="A28" s="192" t="str">
        <f>Rangs!B27</f>
        <v/>
      </c>
      <c r="B28" s="192" t="str">
        <f>Rangs!C27</f>
        <v/>
      </c>
      <c r="C28" s="207" t="str">
        <f>Rangs!D27</f>
        <v/>
      </c>
      <c r="D28" s="207" t="str">
        <f>Rangs!E27</f>
        <v/>
      </c>
      <c r="E28" s="207" t="str">
        <f>Rangs!F27</f>
        <v/>
      </c>
      <c r="F28" s="207" t="str">
        <f>Rangs!G27</f>
        <v/>
      </c>
      <c r="G28" s="207" t="str">
        <f>Rangs!H27</f>
        <v/>
      </c>
      <c r="H28" s="207" t="str">
        <f>Rangs!I27</f>
        <v/>
      </c>
      <c r="I28" s="207" t="str">
        <f>Rangs!J27</f>
        <v/>
      </c>
      <c r="J28" s="207" t="str">
        <f>Rangs!K27</f>
        <v/>
      </c>
      <c r="K28" s="207" t="str">
        <f>Rangs!L27</f>
        <v/>
      </c>
      <c r="L28" s="207" t="str">
        <f>Rangs!M27</f>
        <v/>
      </c>
      <c r="M28" s="207" t="str">
        <f>Rangs!N27</f>
        <v/>
      </c>
      <c r="N28" s="207" t="str">
        <f>Rangs!O27</f>
        <v/>
      </c>
      <c r="O28" s="207" t="str">
        <f>Rangs!P27</f>
        <v/>
      </c>
      <c r="P28" s="208" t="s">
        <v>127</v>
      </c>
      <c r="Q28" s="209">
        <f>COUNT(M6:M113)</f>
        <v>0</v>
      </c>
    </row>
    <row r="29" spans="1:19">
      <c r="A29" s="192" t="str">
        <f>Rangs!B28</f>
        <v/>
      </c>
      <c r="B29" s="192" t="str">
        <f>Rangs!C28</f>
        <v/>
      </c>
      <c r="C29" s="207" t="str">
        <f>Rangs!D28</f>
        <v/>
      </c>
      <c r="D29" s="207" t="str">
        <f>Rangs!E28</f>
        <v/>
      </c>
      <c r="E29" s="207" t="str">
        <f>Rangs!F28</f>
        <v/>
      </c>
      <c r="F29" s="207" t="str">
        <f>Rangs!G28</f>
        <v/>
      </c>
      <c r="G29" s="207" t="str">
        <f>Rangs!H28</f>
        <v/>
      </c>
      <c r="H29" s="207" t="str">
        <f>Rangs!I28</f>
        <v/>
      </c>
      <c r="I29" s="207" t="str">
        <f>Rangs!J28</f>
        <v/>
      </c>
      <c r="J29" s="207" t="str">
        <f>Rangs!K28</f>
        <v/>
      </c>
      <c r="K29" s="207" t="str">
        <f>Rangs!L28</f>
        <v/>
      </c>
      <c r="L29" s="207" t="str">
        <f>Rangs!M28</f>
        <v/>
      </c>
      <c r="M29" s="207" t="str">
        <f>Rangs!N28</f>
        <v/>
      </c>
      <c r="N29" s="207" t="str">
        <f>Rangs!O28</f>
        <v/>
      </c>
      <c r="O29" s="207" t="str">
        <f>Rangs!P28</f>
        <v/>
      </c>
      <c r="P29" s="213" t="s">
        <v>128</v>
      </c>
      <c r="Q29" s="214">
        <f>SUM(M6:M113)</f>
        <v>0</v>
      </c>
    </row>
    <row r="30" spans="1:19">
      <c r="A30" s="192" t="str">
        <f>Rangs!B29</f>
        <v/>
      </c>
      <c r="B30" s="192" t="str">
        <f>Rangs!C29</f>
        <v/>
      </c>
      <c r="C30" s="207" t="str">
        <f>Rangs!D29</f>
        <v/>
      </c>
      <c r="D30" s="207" t="str">
        <f>Rangs!E29</f>
        <v/>
      </c>
      <c r="E30" s="207" t="str">
        <f>Rangs!F29</f>
        <v/>
      </c>
      <c r="F30" s="207" t="str">
        <f>Rangs!G29</f>
        <v/>
      </c>
      <c r="G30" s="207" t="str">
        <f>Rangs!H29</f>
        <v/>
      </c>
      <c r="H30" s="207" t="str">
        <f>Rangs!I29</f>
        <v/>
      </c>
      <c r="I30" s="207" t="str">
        <f>Rangs!J29</f>
        <v/>
      </c>
      <c r="J30" s="207" t="str">
        <f>Rangs!K29</f>
        <v/>
      </c>
      <c r="K30" s="207" t="str">
        <f>Rangs!L29</f>
        <v/>
      </c>
      <c r="L30" s="207" t="str">
        <f>Rangs!M29</f>
        <v/>
      </c>
      <c r="M30" s="207" t="str">
        <f>Rangs!N29</f>
        <v/>
      </c>
      <c r="N30" s="207" t="str">
        <f>Rangs!O29</f>
        <v/>
      </c>
      <c r="O30" s="207" t="str">
        <f>Rangs!P29</f>
        <v/>
      </c>
      <c r="P30" s="208" t="s">
        <v>129</v>
      </c>
      <c r="Q30" s="209">
        <f>COUNT(N6:N113)</f>
        <v>0</v>
      </c>
    </row>
    <row r="31" spans="1:19">
      <c r="A31" s="192" t="str">
        <f>Rangs!B30</f>
        <v/>
      </c>
      <c r="B31" s="192" t="str">
        <f>Rangs!C30</f>
        <v/>
      </c>
      <c r="C31" s="207" t="str">
        <f>Rangs!D30</f>
        <v/>
      </c>
      <c r="D31" s="207" t="str">
        <f>Rangs!E30</f>
        <v/>
      </c>
      <c r="E31" s="207" t="str">
        <f>Rangs!F30</f>
        <v/>
      </c>
      <c r="F31" s="207" t="str">
        <f>Rangs!G30</f>
        <v/>
      </c>
      <c r="G31" s="207" t="str">
        <f>Rangs!H30</f>
        <v/>
      </c>
      <c r="H31" s="207" t="str">
        <f>Rangs!I30</f>
        <v/>
      </c>
      <c r="I31" s="207" t="str">
        <f>Rangs!J30</f>
        <v/>
      </c>
      <c r="J31" s="207" t="str">
        <f>Rangs!K30</f>
        <v/>
      </c>
      <c r="K31" s="207" t="str">
        <f>Rangs!L30</f>
        <v/>
      </c>
      <c r="L31" s="207" t="str">
        <f>Rangs!M30</f>
        <v/>
      </c>
      <c r="M31" s="207" t="str">
        <f>Rangs!N30</f>
        <v/>
      </c>
      <c r="N31" s="207" t="str">
        <f>Rangs!O30</f>
        <v/>
      </c>
      <c r="O31" s="207" t="str">
        <f>Rangs!P30</f>
        <v/>
      </c>
      <c r="P31" s="213" t="s">
        <v>130</v>
      </c>
      <c r="Q31" s="214">
        <f>SUM(N6:N113)</f>
        <v>0</v>
      </c>
      <c r="S31" s="113" t="str">
        <f>IF(COUNT(données!B7:P7)=15," ","ATTENTION,vous n'êtes pas dans la bonne feuille")</f>
        <v>ATTENTION,vous n'êtes pas dans la bonne feuille</v>
      </c>
    </row>
    <row r="32" spans="1:19">
      <c r="A32" s="192" t="str">
        <f>Rangs!B31</f>
        <v/>
      </c>
      <c r="B32" s="192" t="str">
        <f>Rangs!C31</f>
        <v/>
      </c>
      <c r="C32" s="207" t="str">
        <f>Rangs!D31</f>
        <v/>
      </c>
      <c r="D32" s="207" t="str">
        <f>Rangs!E31</f>
        <v/>
      </c>
      <c r="E32" s="207" t="str">
        <f>Rangs!F31</f>
        <v/>
      </c>
      <c r="F32" s="207" t="str">
        <f>Rangs!G31</f>
        <v/>
      </c>
      <c r="G32" s="207" t="str">
        <f>Rangs!H31</f>
        <v/>
      </c>
      <c r="H32" s="207" t="str">
        <f>Rangs!I31</f>
        <v/>
      </c>
      <c r="I32" s="207" t="str">
        <f>Rangs!J31</f>
        <v/>
      </c>
      <c r="J32" s="207" t="str">
        <f>Rangs!K31</f>
        <v/>
      </c>
      <c r="K32" s="207" t="str">
        <f>Rangs!L31</f>
        <v/>
      </c>
      <c r="L32" s="207" t="str">
        <f>Rangs!M31</f>
        <v/>
      </c>
      <c r="M32" s="207" t="str">
        <f>Rangs!N31</f>
        <v/>
      </c>
      <c r="N32" s="207" t="str">
        <f>Rangs!O31</f>
        <v/>
      </c>
      <c r="O32" s="207" t="str">
        <f>Rangs!P31</f>
        <v/>
      </c>
      <c r="P32" s="208" t="s">
        <v>131</v>
      </c>
      <c r="Q32" s="209">
        <f>COUNT(O6:O113)</f>
        <v>0</v>
      </c>
    </row>
    <row r="33" spans="1:22">
      <c r="A33" s="192" t="str">
        <f>Rangs!B32</f>
        <v/>
      </c>
      <c r="B33" s="192" t="str">
        <f>Rangs!C32</f>
        <v/>
      </c>
      <c r="C33" s="207" t="str">
        <f>Rangs!D32</f>
        <v/>
      </c>
      <c r="D33" s="207" t="str">
        <f>Rangs!E32</f>
        <v/>
      </c>
      <c r="E33" s="207" t="str">
        <f>Rangs!F32</f>
        <v/>
      </c>
      <c r="F33" s="207" t="str">
        <f>Rangs!G32</f>
        <v/>
      </c>
      <c r="G33" s="207" t="str">
        <f>Rangs!H32</f>
        <v/>
      </c>
      <c r="H33" s="207" t="str">
        <f>Rangs!I32</f>
        <v/>
      </c>
      <c r="I33" s="207" t="str">
        <f>Rangs!J32</f>
        <v/>
      </c>
      <c r="J33" s="207" t="str">
        <f>Rangs!K32</f>
        <v/>
      </c>
      <c r="K33" s="207" t="str">
        <f>Rangs!L32</f>
        <v/>
      </c>
      <c r="L33" s="207" t="str">
        <f>Rangs!M32</f>
        <v/>
      </c>
      <c r="M33" s="207" t="str">
        <f>Rangs!N32</f>
        <v/>
      </c>
      <c r="N33" s="207" t="str">
        <f>Rangs!O32</f>
        <v/>
      </c>
      <c r="O33" s="207" t="str">
        <f>Rangs!P32</f>
        <v/>
      </c>
      <c r="P33" s="213" t="s">
        <v>132</v>
      </c>
      <c r="Q33" s="214">
        <f>SUM(O6:O113)</f>
        <v>0</v>
      </c>
    </row>
    <row r="34" spans="1:22" ht="16.2" thickBot="1">
      <c r="A34" s="192" t="str">
        <f>Rangs!B33</f>
        <v/>
      </c>
      <c r="B34" s="192" t="str">
        <f>Rangs!C33</f>
        <v/>
      </c>
      <c r="C34" s="207" t="str">
        <f>Rangs!D33</f>
        <v/>
      </c>
      <c r="D34" s="207" t="str">
        <f>Rangs!E33</f>
        <v/>
      </c>
      <c r="E34" s="207" t="str">
        <f>Rangs!F33</f>
        <v/>
      </c>
      <c r="F34" s="207" t="str">
        <f>Rangs!G33</f>
        <v/>
      </c>
      <c r="G34" s="207" t="str">
        <f>Rangs!H33</f>
        <v/>
      </c>
      <c r="H34" s="207" t="str">
        <f>Rangs!I33</f>
        <v/>
      </c>
      <c r="I34" s="207" t="str">
        <f>Rangs!J33</f>
        <v/>
      </c>
      <c r="J34" s="207" t="str">
        <f>Rangs!K33</f>
        <v/>
      </c>
      <c r="K34" s="207" t="str">
        <f>Rangs!L33</f>
        <v/>
      </c>
      <c r="L34" s="207" t="str">
        <f>Rangs!M33</f>
        <v/>
      </c>
      <c r="M34" s="207" t="str">
        <f>Rangs!N33</f>
        <v/>
      </c>
      <c r="N34" s="207" t="str">
        <f>Rangs!O33</f>
        <v/>
      </c>
      <c r="O34" s="207" t="str">
        <f>Rangs!P33</f>
        <v/>
      </c>
      <c r="P34" s="114"/>
      <c r="Q34" s="115"/>
      <c r="R34" s="115"/>
      <c r="S34" s="115"/>
      <c r="T34" s="115"/>
      <c r="U34" s="115"/>
      <c r="V34" s="115"/>
    </row>
    <row r="35" spans="1:22" ht="48.75" customHeight="1">
      <c r="A35" s="192" t="str">
        <f>Rangs!B34</f>
        <v/>
      </c>
      <c r="B35" s="192" t="str">
        <f>Rangs!C34</f>
        <v/>
      </c>
      <c r="C35" s="207" t="str">
        <f>Rangs!D34</f>
        <v/>
      </c>
      <c r="D35" s="207" t="str">
        <f>Rangs!E34</f>
        <v/>
      </c>
      <c r="E35" s="207" t="str">
        <f>Rangs!F34</f>
        <v/>
      </c>
      <c r="F35" s="207" t="str">
        <f>Rangs!G34</f>
        <v/>
      </c>
      <c r="G35" s="207" t="str">
        <f>Rangs!H34</f>
        <v/>
      </c>
      <c r="H35" s="207" t="str">
        <f>Rangs!I34</f>
        <v/>
      </c>
      <c r="I35" s="207" t="str">
        <f>Rangs!J34</f>
        <v/>
      </c>
      <c r="J35" s="207" t="str">
        <f>Rangs!K34</f>
        <v/>
      </c>
      <c r="K35" s="207" t="str">
        <f>Rangs!L34</f>
        <v/>
      </c>
      <c r="L35" s="207" t="str">
        <f>Rangs!M34</f>
        <v/>
      </c>
      <c r="M35" s="207" t="str">
        <f>Rangs!N34</f>
        <v/>
      </c>
      <c r="N35" s="207" t="str">
        <f>Rangs!O34</f>
        <v/>
      </c>
      <c r="O35" s="215" t="str">
        <f>Rangs!P34</f>
        <v/>
      </c>
      <c r="P35" s="257" t="s">
        <v>398</v>
      </c>
      <c r="Q35" s="268"/>
      <c r="R35" s="268"/>
      <c r="S35" s="268"/>
      <c r="T35" s="268"/>
      <c r="U35" s="268"/>
      <c r="V35" s="269"/>
    </row>
    <row r="36" spans="1:22">
      <c r="A36" s="192" t="str">
        <f>Rangs!B35</f>
        <v/>
      </c>
      <c r="B36" s="192" t="str">
        <f>Rangs!C35</f>
        <v/>
      </c>
      <c r="C36" s="207" t="str">
        <f>Rangs!D35</f>
        <v/>
      </c>
      <c r="D36" s="207" t="str">
        <f>Rangs!E35</f>
        <v/>
      </c>
      <c r="E36" s="207" t="str">
        <f>Rangs!F35</f>
        <v/>
      </c>
      <c r="F36" s="207" t="str">
        <f>Rangs!G35</f>
        <v/>
      </c>
      <c r="G36" s="207" t="str">
        <f>Rangs!H35</f>
        <v/>
      </c>
      <c r="H36" s="207" t="str">
        <f>Rangs!I35</f>
        <v/>
      </c>
      <c r="I36" s="207" t="str">
        <f>Rangs!J35</f>
        <v/>
      </c>
      <c r="J36" s="207" t="str">
        <f>Rangs!K35</f>
        <v/>
      </c>
      <c r="K36" s="207" t="str">
        <f>Rangs!L35</f>
        <v/>
      </c>
      <c r="L36" s="207" t="str">
        <f>Rangs!M35</f>
        <v/>
      </c>
      <c r="M36" s="207" t="str">
        <f>Rangs!N35</f>
        <v/>
      </c>
      <c r="N36" s="207" t="str">
        <f>Rangs!O35</f>
        <v/>
      </c>
      <c r="O36" s="215" t="str">
        <f>Rangs!P35</f>
        <v/>
      </c>
      <c r="P36" s="143"/>
      <c r="Q36" s="122"/>
      <c r="R36" s="122"/>
      <c r="S36" s="122"/>
      <c r="T36" s="122"/>
      <c r="U36" s="122"/>
      <c r="V36" s="144"/>
    </row>
    <row r="37" spans="1:22">
      <c r="A37" s="192" t="str">
        <f>Rangs!B36</f>
        <v/>
      </c>
      <c r="B37" s="192" t="str">
        <f>Rangs!C36</f>
        <v/>
      </c>
      <c r="C37" s="207" t="str">
        <f>Rangs!D36</f>
        <v/>
      </c>
      <c r="D37" s="207" t="str">
        <f>Rangs!E36</f>
        <v/>
      </c>
      <c r="E37" s="207" t="str">
        <f>Rangs!F36</f>
        <v/>
      </c>
      <c r="F37" s="207" t="str">
        <f>Rangs!G36</f>
        <v/>
      </c>
      <c r="G37" s="207" t="str">
        <f>Rangs!H36</f>
        <v/>
      </c>
      <c r="H37" s="207" t="str">
        <f>Rangs!I36</f>
        <v/>
      </c>
      <c r="I37" s="207" t="str">
        <f>Rangs!J36</f>
        <v/>
      </c>
      <c r="J37" s="207" t="str">
        <f>Rangs!K36</f>
        <v/>
      </c>
      <c r="K37" s="207" t="str">
        <f>Rangs!L36</f>
        <v/>
      </c>
      <c r="L37" s="207" t="str">
        <f>Rangs!M36</f>
        <v/>
      </c>
      <c r="M37" s="207" t="str">
        <f>Rangs!N36</f>
        <v/>
      </c>
      <c r="N37" s="207" t="str">
        <f>Rangs!O36</f>
        <v/>
      </c>
      <c r="O37" s="215" t="str">
        <f>Rangs!P36</f>
        <v/>
      </c>
      <c r="P37" s="143"/>
      <c r="Q37" s="275" t="s">
        <v>77</v>
      </c>
      <c r="R37" s="277"/>
      <c r="S37" s="277"/>
      <c r="T37" s="277"/>
      <c r="U37" s="277"/>
      <c r="V37" s="278"/>
    </row>
    <row r="38" spans="1:22">
      <c r="A38" s="192" t="str">
        <f>Rangs!B37</f>
        <v/>
      </c>
      <c r="B38" s="192" t="str">
        <f>Rangs!C37</f>
        <v/>
      </c>
      <c r="C38" s="207" t="str">
        <f>Rangs!D37</f>
        <v/>
      </c>
      <c r="D38" s="207" t="str">
        <f>Rangs!E37</f>
        <v/>
      </c>
      <c r="E38" s="207" t="str">
        <f>Rangs!F37</f>
        <v/>
      </c>
      <c r="F38" s="207" t="str">
        <f>Rangs!G37</f>
        <v/>
      </c>
      <c r="G38" s="207" t="str">
        <f>Rangs!H37</f>
        <v/>
      </c>
      <c r="H38" s="207" t="str">
        <f>Rangs!I37</f>
        <v/>
      </c>
      <c r="I38" s="207" t="str">
        <f>Rangs!J37</f>
        <v/>
      </c>
      <c r="J38" s="207" t="str">
        <f>Rangs!K37</f>
        <v/>
      </c>
      <c r="K38" s="207" t="str">
        <f>Rangs!L37</f>
        <v/>
      </c>
      <c r="L38" s="207" t="str">
        <f>Rangs!M37</f>
        <v/>
      </c>
      <c r="M38" s="207" t="str">
        <f>Rangs!N37</f>
        <v/>
      </c>
      <c r="N38" s="207" t="str">
        <f>Rangs!O37</f>
        <v/>
      </c>
      <c r="O38" s="215" t="str">
        <f>Rangs!P37</f>
        <v/>
      </c>
      <c r="P38" s="145" t="s">
        <v>78</v>
      </c>
      <c r="Q38" s="116">
        <v>0.3</v>
      </c>
      <c r="R38" s="116">
        <v>0.25</v>
      </c>
      <c r="S38" s="116">
        <v>0.2</v>
      </c>
      <c r="T38" s="116">
        <v>0.15</v>
      </c>
      <c r="U38" s="116">
        <v>0.1</v>
      </c>
      <c r="V38" s="146">
        <v>0.05</v>
      </c>
    </row>
    <row r="39" spans="1:22">
      <c r="A39" s="192" t="str">
        <f>Rangs!B38</f>
        <v/>
      </c>
      <c r="B39" s="192" t="str">
        <f>Rangs!C38</f>
        <v/>
      </c>
      <c r="C39" s="207" t="str">
        <f>Rangs!D38</f>
        <v/>
      </c>
      <c r="D39" s="207" t="str">
        <f>Rangs!E38</f>
        <v/>
      </c>
      <c r="E39" s="207" t="str">
        <f>Rangs!F38</f>
        <v/>
      </c>
      <c r="F39" s="207" t="str">
        <f>Rangs!G38</f>
        <v/>
      </c>
      <c r="G39" s="207" t="str">
        <f>Rangs!H38</f>
        <v/>
      </c>
      <c r="H39" s="207" t="str">
        <f>Rangs!I38</f>
        <v/>
      </c>
      <c r="I39" s="207" t="str">
        <f>Rangs!J38</f>
        <v/>
      </c>
      <c r="J39" s="207" t="str">
        <f>Rangs!K38</f>
        <v/>
      </c>
      <c r="K39" s="207" t="str">
        <f>Rangs!L38</f>
        <v/>
      </c>
      <c r="L39" s="207" t="str">
        <f>Rangs!M38</f>
        <v/>
      </c>
      <c r="M39" s="207" t="str">
        <f>Rangs!N38</f>
        <v/>
      </c>
      <c r="N39" s="207" t="str">
        <f>Rangs!O38</f>
        <v/>
      </c>
      <c r="O39" s="215" t="str">
        <f>Rangs!P38</f>
        <v/>
      </c>
      <c r="P39" s="145" t="s">
        <v>80</v>
      </c>
      <c r="Q39" s="116">
        <v>0.15</v>
      </c>
      <c r="R39" s="116">
        <v>0.125</v>
      </c>
      <c r="S39" s="116">
        <v>0.1</v>
      </c>
      <c r="T39" s="116">
        <v>7.4999999999999997E-2</v>
      </c>
      <c r="U39" s="116">
        <v>0.05</v>
      </c>
      <c r="V39" s="146">
        <v>2.5000000000000001E-2</v>
      </c>
    </row>
    <row r="40" spans="1:22" ht="16.2" thickBot="1">
      <c r="A40" s="192" t="str">
        <f>Rangs!B39</f>
        <v/>
      </c>
      <c r="B40" s="192" t="str">
        <f>Rangs!C39</f>
        <v/>
      </c>
      <c r="C40" s="207" t="str">
        <f>Rangs!D39</f>
        <v/>
      </c>
      <c r="D40" s="207" t="str">
        <f>Rangs!E39</f>
        <v/>
      </c>
      <c r="E40" s="207" t="str">
        <f>Rangs!F39</f>
        <v/>
      </c>
      <c r="F40" s="207" t="str">
        <f>Rangs!G39</f>
        <v/>
      </c>
      <c r="G40" s="207" t="str">
        <f>Rangs!H39</f>
        <v/>
      </c>
      <c r="H40" s="207" t="str">
        <f>Rangs!I39</f>
        <v/>
      </c>
      <c r="I40" s="207" t="str">
        <f>Rangs!J39</f>
        <v/>
      </c>
      <c r="J40" s="207" t="str">
        <f>Rangs!K39</f>
        <v/>
      </c>
      <c r="K40" s="207" t="str">
        <f>Rangs!L39</f>
        <v/>
      </c>
      <c r="L40" s="207" t="str">
        <f>Rangs!M39</f>
        <v/>
      </c>
      <c r="M40" s="207" t="str">
        <f>Rangs!N39</f>
        <v/>
      </c>
      <c r="N40" s="207" t="str">
        <f>Rangs!O39</f>
        <v/>
      </c>
      <c r="O40" s="215" t="str">
        <f>Rangs!P39</f>
        <v/>
      </c>
      <c r="P40" s="147" t="s">
        <v>90</v>
      </c>
      <c r="Q40" s="117">
        <v>3</v>
      </c>
      <c r="R40" s="118">
        <v>4</v>
      </c>
      <c r="S40" s="118">
        <v>5</v>
      </c>
      <c r="T40" s="118">
        <v>6</v>
      </c>
      <c r="U40" s="118">
        <v>7</v>
      </c>
      <c r="V40" s="148">
        <v>8</v>
      </c>
    </row>
    <row r="41" spans="1:22" ht="16.2" thickBot="1">
      <c r="A41" s="192" t="str">
        <f>Rangs!B40</f>
        <v/>
      </c>
      <c r="B41" s="192" t="str">
        <f>Rangs!C40</f>
        <v/>
      </c>
      <c r="C41" s="207" t="str">
        <f>Rangs!D40</f>
        <v/>
      </c>
      <c r="D41" s="207" t="str">
        <f>Rangs!E40</f>
        <v/>
      </c>
      <c r="E41" s="207" t="str">
        <f>Rangs!F40</f>
        <v/>
      </c>
      <c r="F41" s="207" t="str">
        <f>Rangs!G40</f>
        <v/>
      </c>
      <c r="G41" s="207" t="str">
        <f>Rangs!H40</f>
        <v/>
      </c>
      <c r="H41" s="207" t="str">
        <f>Rangs!I40</f>
        <v/>
      </c>
      <c r="I41" s="207" t="str">
        <f>Rangs!J40</f>
        <v/>
      </c>
      <c r="J41" s="207" t="str">
        <f>Rangs!K40</f>
        <v/>
      </c>
      <c r="K41" s="207" t="str">
        <f>Rangs!L40</f>
        <v/>
      </c>
      <c r="L41" s="207" t="str">
        <f>Rangs!M40</f>
        <v/>
      </c>
      <c r="M41" s="207" t="str">
        <f>Rangs!N40</f>
        <v/>
      </c>
      <c r="N41" s="207" t="str">
        <f>Rangs!O40</f>
        <v/>
      </c>
      <c r="O41" s="215" t="str">
        <f>Rangs!P40</f>
        <v/>
      </c>
      <c r="P41" s="181" t="s">
        <v>91</v>
      </c>
      <c r="Q41" s="134">
        <v>8</v>
      </c>
      <c r="R41" s="122"/>
      <c r="S41" s="122"/>
      <c r="T41" s="122"/>
      <c r="U41" s="122"/>
      <c r="V41" s="144"/>
    </row>
    <row r="42" spans="1:22">
      <c r="A42" s="192" t="str">
        <f>Rangs!B41</f>
        <v/>
      </c>
      <c r="B42" s="192" t="str">
        <f>Rangs!C41</f>
        <v/>
      </c>
      <c r="C42" s="207" t="str">
        <f>Rangs!D41</f>
        <v/>
      </c>
      <c r="D42" s="207" t="str">
        <f>Rangs!E41</f>
        <v/>
      </c>
      <c r="E42" s="207" t="str">
        <f>Rangs!F41</f>
        <v/>
      </c>
      <c r="F42" s="207" t="str">
        <f>Rangs!G41</f>
        <v/>
      </c>
      <c r="G42" s="207" t="str">
        <f>Rangs!H41</f>
        <v/>
      </c>
      <c r="H42" s="207" t="str">
        <f>Rangs!I41</f>
        <v/>
      </c>
      <c r="I42" s="207" t="str">
        <f>Rangs!J41</f>
        <v/>
      </c>
      <c r="J42" s="207" t="str">
        <f>Rangs!K41</f>
        <v/>
      </c>
      <c r="K42" s="207" t="str">
        <f>Rangs!L41</f>
        <v/>
      </c>
      <c r="L42" s="207" t="str">
        <f>Rangs!M41</f>
        <v/>
      </c>
      <c r="M42" s="207" t="str">
        <f>Rangs!N41</f>
        <v/>
      </c>
      <c r="N42" s="207" t="str">
        <f>Rangs!O41</f>
        <v/>
      </c>
      <c r="O42" s="215" t="str">
        <f>Rangs!P41</f>
        <v/>
      </c>
      <c r="P42" s="143"/>
      <c r="Q42" s="122"/>
      <c r="R42" s="161" t="s">
        <v>92</v>
      </c>
      <c r="S42" s="162">
        <f>VLOOKUP(105,_TZ2,Q41,FALSE)</f>
        <v>3.6149318652945661</v>
      </c>
      <c r="T42" s="122"/>
      <c r="U42" s="122"/>
      <c r="V42" s="144"/>
    </row>
    <row r="43" spans="1:22">
      <c r="A43" s="192" t="str">
        <f>Rangs!B42</f>
        <v/>
      </c>
      <c r="B43" s="192" t="str">
        <f>Rangs!C42</f>
        <v/>
      </c>
      <c r="C43" s="207" t="str">
        <f>Rangs!D42</f>
        <v/>
      </c>
      <c r="D43" s="207" t="str">
        <f>Rangs!E42</f>
        <v/>
      </c>
      <c r="E43" s="207" t="str">
        <f>Rangs!F42</f>
        <v/>
      </c>
      <c r="F43" s="207" t="str">
        <f>Rangs!G42</f>
        <v/>
      </c>
      <c r="G43" s="207" t="str">
        <f>Rangs!H42</f>
        <v/>
      </c>
      <c r="H43" s="207" t="str">
        <f>Rangs!I42</f>
        <v/>
      </c>
      <c r="I43" s="207" t="str">
        <f>Rangs!J42</f>
        <v/>
      </c>
      <c r="J43" s="207" t="str">
        <f>Rangs!K42</f>
        <v/>
      </c>
      <c r="K43" s="207" t="str">
        <f>Rangs!L42</f>
        <v/>
      </c>
      <c r="L43" s="207" t="str">
        <f>Rangs!M42</f>
        <v/>
      </c>
      <c r="M43" s="207" t="str">
        <f>Rangs!N42</f>
        <v/>
      </c>
      <c r="N43" s="207" t="str">
        <f>Rangs!O42</f>
        <v/>
      </c>
      <c r="O43" s="215" t="str">
        <f>Rangs!P42</f>
        <v/>
      </c>
      <c r="P43" s="247" t="s">
        <v>93</v>
      </c>
      <c r="Q43" s="248"/>
      <c r="R43" s="249" t="s">
        <v>94</v>
      </c>
      <c r="S43" s="264"/>
      <c r="T43" s="135"/>
      <c r="U43" s="136"/>
      <c r="V43" s="151"/>
    </row>
    <row r="44" spans="1:22">
      <c r="A44" s="192" t="str">
        <f>Rangs!B43</f>
        <v/>
      </c>
      <c r="B44" s="192" t="str">
        <f>Rangs!C43</f>
        <v/>
      </c>
      <c r="C44" s="207" t="str">
        <f>Rangs!D43</f>
        <v/>
      </c>
      <c r="D44" s="207" t="str">
        <f>Rangs!E43</f>
        <v/>
      </c>
      <c r="E44" s="207" t="str">
        <f>Rangs!F43</f>
        <v/>
      </c>
      <c r="F44" s="207" t="str">
        <f>Rangs!G43</f>
        <v/>
      </c>
      <c r="G44" s="207" t="str">
        <f>Rangs!H43</f>
        <v/>
      </c>
      <c r="H44" s="207" t="str">
        <f>Rangs!I43</f>
        <v/>
      </c>
      <c r="I44" s="207" t="str">
        <f>Rangs!J43</f>
        <v/>
      </c>
      <c r="J44" s="207" t="str">
        <f>Rangs!K43</f>
        <v/>
      </c>
      <c r="K44" s="207" t="str">
        <f>Rangs!L43</f>
        <v/>
      </c>
      <c r="L44" s="207" t="str">
        <f>Rangs!M43</f>
        <v/>
      </c>
      <c r="M44" s="207" t="str">
        <f>Rangs!N43</f>
        <v/>
      </c>
      <c r="N44" s="207" t="str">
        <f>Rangs!O43</f>
        <v/>
      </c>
      <c r="O44" s="215" t="str">
        <f>Rangs!P43</f>
        <v/>
      </c>
      <c r="P44" s="203" t="s">
        <v>161</v>
      </c>
      <c r="Q44" s="137">
        <f>ABS(Q5-Q7)</f>
        <v>0</v>
      </c>
      <c r="R44" s="202" t="s">
        <v>95</v>
      </c>
      <c r="S44" s="137">
        <f>$S$42*SQRT((($Q$3*15*(15+1))/(6)))</f>
        <v>0</v>
      </c>
      <c r="T44" s="140" t="s">
        <v>96</v>
      </c>
      <c r="U44" s="141"/>
      <c r="V44" s="153"/>
    </row>
    <row r="45" spans="1:22">
      <c r="A45" s="192" t="str">
        <f>Rangs!B44</f>
        <v/>
      </c>
      <c r="B45" s="192" t="str">
        <f>Rangs!C44</f>
        <v/>
      </c>
      <c r="C45" s="207" t="str">
        <f>Rangs!D44</f>
        <v/>
      </c>
      <c r="D45" s="207" t="str">
        <f>Rangs!E44</f>
        <v/>
      </c>
      <c r="E45" s="207" t="str">
        <f>Rangs!F44</f>
        <v/>
      </c>
      <c r="F45" s="207" t="str">
        <f>Rangs!G44</f>
        <v/>
      </c>
      <c r="G45" s="207" t="str">
        <f>Rangs!H44</f>
        <v/>
      </c>
      <c r="H45" s="207" t="str">
        <f>Rangs!I44</f>
        <v/>
      </c>
      <c r="I45" s="207" t="str">
        <f>Rangs!J44</f>
        <v/>
      </c>
      <c r="J45" s="207" t="str">
        <f>Rangs!K44</f>
        <v/>
      </c>
      <c r="K45" s="207" t="str">
        <f>Rangs!L44</f>
        <v/>
      </c>
      <c r="L45" s="207" t="str">
        <f>Rangs!M44</f>
        <v/>
      </c>
      <c r="M45" s="207" t="str">
        <f>Rangs!N44</f>
        <v/>
      </c>
      <c r="N45" s="207" t="str">
        <f>Rangs!O44</f>
        <v/>
      </c>
      <c r="O45" s="215" t="str">
        <f>Rangs!P44</f>
        <v/>
      </c>
      <c r="P45" s="203" t="s">
        <v>162</v>
      </c>
      <c r="Q45" s="137">
        <f>ABS(Q5-Q9)</f>
        <v>0</v>
      </c>
      <c r="R45" s="202" t="s">
        <v>95</v>
      </c>
      <c r="S45" s="137">
        <f t="shared" ref="S45:S114" si="0">$S$42*SQRT((($Q$3*15*(15+1))/(6)))</f>
        <v>0</v>
      </c>
      <c r="T45" s="140" t="s">
        <v>135</v>
      </c>
      <c r="U45" s="141"/>
      <c r="V45" s="153"/>
    </row>
    <row r="46" spans="1:22">
      <c r="A46" s="192" t="str">
        <f>Rangs!B45</f>
        <v/>
      </c>
      <c r="B46" s="192" t="str">
        <f>Rangs!C45</f>
        <v/>
      </c>
      <c r="C46" s="207" t="str">
        <f>Rangs!D45</f>
        <v/>
      </c>
      <c r="D46" s="207" t="str">
        <f>Rangs!E45</f>
        <v/>
      </c>
      <c r="E46" s="207" t="str">
        <f>Rangs!F45</f>
        <v/>
      </c>
      <c r="F46" s="207" t="str">
        <f>Rangs!G45</f>
        <v/>
      </c>
      <c r="G46" s="207" t="str">
        <f>Rangs!H45</f>
        <v/>
      </c>
      <c r="H46" s="207" t="str">
        <f>Rangs!I45</f>
        <v/>
      </c>
      <c r="I46" s="207" t="str">
        <f>Rangs!J45</f>
        <v/>
      </c>
      <c r="J46" s="207" t="str">
        <f>Rangs!K45</f>
        <v/>
      </c>
      <c r="K46" s="207" t="str">
        <f>Rangs!L45</f>
        <v/>
      </c>
      <c r="L46" s="207" t="str">
        <f>Rangs!M45</f>
        <v/>
      </c>
      <c r="M46" s="207" t="str">
        <f>Rangs!N45</f>
        <v/>
      </c>
      <c r="N46" s="207" t="str">
        <f>Rangs!O45</f>
        <v/>
      </c>
      <c r="O46" s="215" t="str">
        <f>Rangs!P45</f>
        <v/>
      </c>
      <c r="P46" s="203" t="s">
        <v>166</v>
      </c>
      <c r="Q46" s="137">
        <f>ABS(Q5-Q11)</f>
        <v>0</v>
      </c>
      <c r="R46" s="202" t="s">
        <v>95</v>
      </c>
      <c r="S46" s="137">
        <f t="shared" si="0"/>
        <v>0</v>
      </c>
      <c r="T46" s="140" t="s">
        <v>103</v>
      </c>
      <c r="U46" s="141"/>
      <c r="V46" s="153"/>
    </row>
    <row r="47" spans="1:22">
      <c r="A47" s="192" t="str">
        <f>Rangs!B46</f>
        <v/>
      </c>
      <c r="B47" s="192" t="str">
        <f>Rangs!C46</f>
        <v/>
      </c>
      <c r="C47" s="207" t="str">
        <f>Rangs!D46</f>
        <v/>
      </c>
      <c r="D47" s="207" t="str">
        <f>Rangs!E46</f>
        <v/>
      </c>
      <c r="E47" s="207" t="str">
        <f>Rangs!F46</f>
        <v/>
      </c>
      <c r="F47" s="207" t="str">
        <f>Rangs!G46</f>
        <v/>
      </c>
      <c r="G47" s="207" t="str">
        <f>Rangs!H46</f>
        <v/>
      </c>
      <c r="H47" s="207" t="str">
        <f>Rangs!I46</f>
        <v/>
      </c>
      <c r="I47" s="207" t="str">
        <f>Rangs!J46</f>
        <v/>
      </c>
      <c r="J47" s="207" t="str">
        <f>Rangs!K46</f>
        <v/>
      </c>
      <c r="K47" s="207" t="str">
        <f>Rangs!L46</f>
        <v/>
      </c>
      <c r="L47" s="207" t="str">
        <f>Rangs!M46</f>
        <v/>
      </c>
      <c r="M47" s="207" t="str">
        <f>Rangs!N46</f>
        <v/>
      </c>
      <c r="N47" s="207" t="str">
        <f>Rangs!O46</f>
        <v/>
      </c>
      <c r="O47" s="215" t="str">
        <f>Rangs!P46</f>
        <v/>
      </c>
      <c r="P47" s="203" t="s">
        <v>170</v>
      </c>
      <c r="Q47" s="137">
        <f>ABS(Q5-Q13)</f>
        <v>0</v>
      </c>
      <c r="R47" s="202" t="s">
        <v>95</v>
      </c>
      <c r="S47" s="137">
        <f t="shared" si="0"/>
        <v>0</v>
      </c>
      <c r="T47" s="140"/>
      <c r="U47" s="141"/>
      <c r="V47" s="153"/>
    </row>
    <row r="48" spans="1:22">
      <c r="A48" s="192" t="str">
        <f>Rangs!B47</f>
        <v/>
      </c>
      <c r="B48" s="192" t="str">
        <f>Rangs!C47</f>
        <v/>
      </c>
      <c r="C48" s="207" t="str">
        <f>Rangs!D47</f>
        <v/>
      </c>
      <c r="D48" s="207" t="str">
        <f>Rangs!E47</f>
        <v/>
      </c>
      <c r="E48" s="207" t="str">
        <f>Rangs!F47</f>
        <v/>
      </c>
      <c r="F48" s="207" t="str">
        <f>Rangs!G47</f>
        <v/>
      </c>
      <c r="G48" s="207" t="str">
        <f>Rangs!H47</f>
        <v/>
      </c>
      <c r="H48" s="207" t="str">
        <f>Rangs!I47</f>
        <v/>
      </c>
      <c r="I48" s="207" t="str">
        <f>Rangs!J47</f>
        <v/>
      </c>
      <c r="J48" s="207" t="str">
        <f>Rangs!K47</f>
        <v/>
      </c>
      <c r="K48" s="207" t="str">
        <f>Rangs!L47</f>
        <v/>
      </c>
      <c r="L48" s="207" t="str">
        <f>Rangs!M47</f>
        <v/>
      </c>
      <c r="M48" s="207" t="str">
        <f>Rangs!N47</f>
        <v/>
      </c>
      <c r="N48" s="207" t="str">
        <f>Rangs!O47</f>
        <v/>
      </c>
      <c r="O48" s="215" t="str">
        <f>Rangs!P47</f>
        <v/>
      </c>
      <c r="P48" s="203" t="s">
        <v>175</v>
      </c>
      <c r="Q48" s="137">
        <f>ABS(Q5-Q15)</f>
        <v>0</v>
      </c>
      <c r="R48" s="202" t="s">
        <v>95</v>
      </c>
      <c r="S48" s="137">
        <f t="shared" si="0"/>
        <v>0</v>
      </c>
      <c r="T48" s="140"/>
      <c r="U48" s="141"/>
      <c r="V48" s="153"/>
    </row>
    <row r="49" spans="1:22">
      <c r="A49" s="192" t="str">
        <f>Rangs!B48</f>
        <v/>
      </c>
      <c r="B49" s="192" t="str">
        <f>Rangs!C48</f>
        <v/>
      </c>
      <c r="C49" s="207" t="str">
        <f>Rangs!D48</f>
        <v/>
      </c>
      <c r="D49" s="207" t="str">
        <f>Rangs!E48</f>
        <v/>
      </c>
      <c r="E49" s="207" t="str">
        <f>Rangs!F48</f>
        <v/>
      </c>
      <c r="F49" s="207" t="str">
        <f>Rangs!G48</f>
        <v/>
      </c>
      <c r="G49" s="207" t="str">
        <f>Rangs!H48</f>
        <v/>
      </c>
      <c r="H49" s="207" t="str">
        <f>Rangs!I48</f>
        <v/>
      </c>
      <c r="I49" s="207" t="str">
        <f>Rangs!J48</f>
        <v/>
      </c>
      <c r="J49" s="207" t="str">
        <f>Rangs!K48</f>
        <v/>
      </c>
      <c r="K49" s="207" t="str">
        <f>Rangs!L48</f>
        <v/>
      </c>
      <c r="L49" s="207" t="str">
        <f>Rangs!M48</f>
        <v/>
      </c>
      <c r="M49" s="207" t="str">
        <f>Rangs!N48</f>
        <v/>
      </c>
      <c r="N49" s="207" t="str">
        <f>Rangs!O48</f>
        <v/>
      </c>
      <c r="O49" s="215" t="str">
        <f>Rangs!P48</f>
        <v/>
      </c>
      <c r="P49" s="203" t="s">
        <v>181</v>
      </c>
      <c r="Q49" s="137">
        <f>ABS(Q5-Q17)</f>
        <v>0</v>
      </c>
      <c r="R49" s="202" t="s">
        <v>95</v>
      </c>
      <c r="S49" s="137">
        <f t="shared" si="0"/>
        <v>0</v>
      </c>
      <c r="T49" s="140"/>
      <c r="U49" s="141"/>
      <c r="V49" s="153"/>
    </row>
    <row r="50" spans="1:22">
      <c r="A50" s="192" t="str">
        <f>Rangs!B49</f>
        <v/>
      </c>
      <c r="B50" s="192" t="str">
        <f>Rangs!C49</f>
        <v/>
      </c>
      <c r="C50" s="207" t="str">
        <f>Rangs!D49</f>
        <v/>
      </c>
      <c r="D50" s="207" t="str">
        <f>Rangs!E49</f>
        <v/>
      </c>
      <c r="E50" s="207" t="str">
        <f>Rangs!F49</f>
        <v/>
      </c>
      <c r="F50" s="207" t="str">
        <f>Rangs!G49</f>
        <v/>
      </c>
      <c r="G50" s="207" t="str">
        <f>Rangs!H49</f>
        <v/>
      </c>
      <c r="H50" s="207" t="str">
        <f>Rangs!I49</f>
        <v/>
      </c>
      <c r="I50" s="207" t="str">
        <f>Rangs!J49</f>
        <v/>
      </c>
      <c r="J50" s="207" t="str">
        <f>Rangs!K49</f>
        <v/>
      </c>
      <c r="K50" s="207" t="str">
        <f>Rangs!L49</f>
        <v/>
      </c>
      <c r="L50" s="207" t="str">
        <f>Rangs!M49</f>
        <v/>
      </c>
      <c r="M50" s="207" t="str">
        <f>Rangs!N49</f>
        <v/>
      </c>
      <c r="N50" s="207" t="str">
        <f>Rangs!O49</f>
        <v/>
      </c>
      <c r="O50" s="215" t="str">
        <f>Rangs!P49</f>
        <v/>
      </c>
      <c r="P50" s="203" t="s">
        <v>188</v>
      </c>
      <c r="Q50" s="137">
        <f>ABS(Q5-Q19)</f>
        <v>0</v>
      </c>
      <c r="R50" s="202" t="s">
        <v>95</v>
      </c>
      <c r="S50" s="137">
        <f t="shared" si="0"/>
        <v>0</v>
      </c>
      <c r="T50" s="140"/>
      <c r="U50" s="141"/>
      <c r="V50" s="153"/>
    </row>
    <row r="51" spans="1:22">
      <c r="A51" s="192" t="str">
        <f>Rangs!B50</f>
        <v/>
      </c>
      <c r="B51" s="192" t="str">
        <f>Rangs!C50</f>
        <v/>
      </c>
      <c r="C51" s="207" t="str">
        <f>Rangs!D50</f>
        <v/>
      </c>
      <c r="D51" s="207" t="str">
        <f>Rangs!E50</f>
        <v/>
      </c>
      <c r="E51" s="207" t="str">
        <f>Rangs!F50</f>
        <v/>
      </c>
      <c r="F51" s="207" t="str">
        <f>Rangs!G50</f>
        <v/>
      </c>
      <c r="G51" s="207" t="str">
        <f>Rangs!H50</f>
        <v/>
      </c>
      <c r="H51" s="207" t="str">
        <f>Rangs!I50</f>
        <v/>
      </c>
      <c r="I51" s="207" t="str">
        <f>Rangs!J50</f>
        <v/>
      </c>
      <c r="J51" s="207" t="str">
        <f>Rangs!K50</f>
        <v/>
      </c>
      <c r="K51" s="207" t="str">
        <f>Rangs!L50</f>
        <v/>
      </c>
      <c r="L51" s="207" t="str">
        <f>Rangs!M50</f>
        <v/>
      </c>
      <c r="M51" s="207" t="str">
        <f>Rangs!N50</f>
        <v/>
      </c>
      <c r="N51" s="207" t="str">
        <f>Rangs!O50</f>
        <v/>
      </c>
      <c r="O51" s="215" t="str">
        <f>Rangs!P50</f>
        <v/>
      </c>
      <c r="P51" s="203" t="s">
        <v>196</v>
      </c>
      <c r="Q51" s="137">
        <f>ABS(Q5-Q21)</f>
        <v>0</v>
      </c>
      <c r="R51" s="202" t="s">
        <v>95</v>
      </c>
      <c r="S51" s="137">
        <f t="shared" si="0"/>
        <v>0</v>
      </c>
      <c r="T51" s="140"/>
      <c r="U51" s="141"/>
      <c r="V51" s="153"/>
    </row>
    <row r="52" spans="1:22">
      <c r="A52" s="192" t="str">
        <f>Rangs!B51</f>
        <v/>
      </c>
      <c r="B52" s="192" t="str">
        <f>Rangs!C51</f>
        <v/>
      </c>
      <c r="C52" s="207" t="str">
        <f>Rangs!D51</f>
        <v/>
      </c>
      <c r="D52" s="207" t="str">
        <f>Rangs!E51</f>
        <v/>
      </c>
      <c r="E52" s="207" t="str">
        <f>Rangs!F51</f>
        <v/>
      </c>
      <c r="F52" s="207" t="str">
        <f>Rangs!G51</f>
        <v/>
      </c>
      <c r="G52" s="207" t="str">
        <f>Rangs!H51</f>
        <v/>
      </c>
      <c r="H52" s="207" t="str">
        <f>Rangs!I51</f>
        <v/>
      </c>
      <c r="I52" s="207" t="str">
        <f>Rangs!J51</f>
        <v/>
      </c>
      <c r="J52" s="207" t="str">
        <f>Rangs!K51</f>
        <v/>
      </c>
      <c r="K52" s="207" t="str">
        <f>Rangs!L51</f>
        <v/>
      </c>
      <c r="L52" s="207" t="str">
        <f>Rangs!M51</f>
        <v/>
      </c>
      <c r="M52" s="207" t="str">
        <f>Rangs!N51</f>
        <v/>
      </c>
      <c r="N52" s="207" t="str">
        <f>Rangs!O51</f>
        <v/>
      </c>
      <c r="O52" s="215" t="str">
        <f>Rangs!P51</f>
        <v/>
      </c>
      <c r="P52" s="203" t="s">
        <v>205</v>
      </c>
      <c r="Q52" s="137">
        <f>ABS(Q5-Q23)</f>
        <v>0</v>
      </c>
      <c r="R52" s="202" t="s">
        <v>95</v>
      </c>
      <c r="S52" s="137">
        <f t="shared" si="0"/>
        <v>0</v>
      </c>
      <c r="T52" s="140"/>
      <c r="U52" s="141"/>
      <c r="V52" s="153"/>
    </row>
    <row r="53" spans="1:22">
      <c r="A53" s="192" t="str">
        <f>Rangs!B52</f>
        <v/>
      </c>
      <c r="B53" s="192" t="str">
        <f>Rangs!C52</f>
        <v/>
      </c>
      <c r="C53" s="207" t="str">
        <f>Rangs!D52</f>
        <v/>
      </c>
      <c r="D53" s="207" t="str">
        <f>Rangs!E52</f>
        <v/>
      </c>
      <c r="E53" s="207" t="str">
        <f>Rangs!F52</f>
        <v/>
      </c>
      <c r="F53" s="207" t="str">
        <f>Rangs!G52</f>
        <v/>
      </c>
      <c r="G53" s="207" t="str">
        <f>Rangs!H52</f>
        <v/>
      </c>
      <c r="H53" s="207" t="str">
        <f>Rangs!I52</f>
        <v/>
      </c>
      <c r="I53" s="207" t="str">
        <f>Rangs!J52</f>
        <v/>
      </c>
      <c r="J53" s="207" t="str">
        <f>Rangs!K52</f>
        <v/>
      </c>
      <c r="K53" s="207" t="str">
        <f>Rangs!L52</f>
        <v/>
      </c>
      <c r="L53" s="207" t="str">
        <f>Rangs!M52</f>
        <v/>
      </c>
      <c r="M53" s="207" t="str">
        <f>Rangs!N52</f>
        <v/>
      </c>
      <c r="N53" s="207" t="str">
        <f>Rangs!O52</f>
        <v/>
      </c>
      <c r="O53" s="215" t="str">
        <f>Rangs!P52</f>
        <v/>
      </c>
      <c r="P53" s="203" t="s">
        <v>215</v>
      </c>
      <c r="Q53" s="137">
        <f>ABS(Q5-Q25)</f>
        <v>0</v>
      </c>
      <c r="R53" s="202" t="s">
        <v>95</v>
      </c>
      <c r="S53" s="137">
        <f t="shared" si="0"/>
        <v>0</v>
      </c>
      <c r="T53" s="140"/>
      <c r="U53" s="141"/>
      <c r="V53" s="153"/>
    </row>
    <row r="54" spans="1:22">
      <c r="A54" s="192" t="str">
        <f>Rangs!B53</f>
        <v/>
      </c>
      <c r="B54" s="192" t="str">
        <f>Rangs!C53</f>
        <v/>
      </c>
      <c r="C54" s="207" t="str">
        <f>Rangs!D53</f>
        <v/>
      </c>
      <c r="D54" s="207" t="str">
        <f>Rangs!E53</f>
        <v/>
      </c>
      <c r="E54" s="207" t="str">
        <f>Rangs!F53</f>
        <v/>
      </c>
      <c r="F54" s="207" t="str">
        <f>Rangs!G53</f>
        <v/>
      </c>
      <c r="G54" s="207" t="str">
        <f>Rangs!H53</f>
        <v/>
      </c>
      <c r="H54" s="207" t="str">
        <f>Rangs!I53</f>
        <v/>
      </c>
      <c r="I54" s="207" t="str">
        <f>Rangs!J53</f>
        <v/>
      </c>
      <c r="J54" s="207" t="str">
        <f>Rangs!K53</f>
        <v/>
      </c>
      <c r="K54" s="207" t="str">
        <f>Rangs!L53</f>
        <v/>
      </c>
      <c r="L54" s="207" t="str">
        <f>Rangs!M53</f>
        <v/>
      </c>
      <c r="M54" s="207" t="str">
        <f>Rangs!N53</f>
        <v/>
      </c>
      <c r="N54" s="207" t="str">
        <f>Rangs!O53</f>
        <v/>
      </c>
      <c r="O54" s="215" t="str">
        <f>Rangs!P53</f>
        <v/>
      </c>
      <c r="P54" s="203" t="s">
        <v>226</v>
      </c>
      <c r="Q54" s="137">
        <f>ABS(Q5-Q27)</f>
        <v>0</v>
      </c>
      <c r="R54" s="202" t="s">
        <v>95</v>
      </c>
      <c r="S54" s="137">
        <f t="shared" si="0"/>
        <v>0</v>
      </c>
      <c r="T54" s="140"/>
      <c r="U54" s="141"/>
      <c r="V54" s="153"/>
    </row>
    <row r="55" spans="1:22">
      <c r="A55" s="192" t="str">
        <f>Rangs!B54</f>
        <v/>
      </c>
      <c r="B55" s="192" t="str">
        <f>Rangs!C54</f>
        <v/>
      </c>
      <c r="C55" s="207" t="str">
        <f>Rangs!D54</f>
        <v/>
      </c>
      <c r="D55" s="207" t="str">
        <f>Rangs!E54</f>
        <v/>
      </c>
      <c r="E55" s="207" t="str">
        <f>Rangs!F54</f>
        <v/>
      </c>
      <c r="F55" s="207" t="str">
        <f>Rangs!G54</f>
        <v/>
      </c>
      <c r="G55" s="207" t="str">
        <f>Rangs!H54</f>
        <v/>
      </c>
      <c r="H55" s="207" t="str">
        <f>Rangs!I54</f>
        <v/>
      </c>
      <c r="I55" s="207" t="str">
        <f>Rangs!J54</f>
        <v/>
      </c>
      <c r="J55" s="207" t="str">
        <f>Rangs!K54</f>
        <v/>
      </c>
      <c r="K55" s="207" t="str">
        <f>Rangs!L54</f>
        <v/>
      </c>
      <c r="L55" s="207" t="str">
        <f>Rangs!M54</f>
        <v/>
      </c>
      <c r="M55" s="207" t="str">
        <f>Rangs!N54</f>
        <v/>
      </c>
      <c r="N55" s="207" t="str">
        <f>Rangs!O54</f>
        <v/>
      </c>
      <c r="O55" s="215" t="str">
        <f>Rangs!P54</f>
        <v/>
      </c>
      <c r="P55" s="203" t="s">
        <v>238</v>
      </c>
      <c r="Q55" s="137">
        <f>ABS(Q5-Q29)</f>
        <v>0</v>
      </c>
      <c r="R55" s="202" t="s">
        <v>95</v>
      </c>
      <c r="S55" s="137">
        <f t="shared" si="0"/>
        <v>0</v>
      </c>
      <c r="T55" s="140"/>
      <c r="U55" s="141"/>
      <c r="V55" s="153"/>
    </row>
    <row r="56" spans="1:22">
      <c r="A56" s="192" t="str">
        <f>Rangs!B55</f>
        <v/>
      </c>
      <c r="B56" s="192" t="str">
        <f>Rangs!C55</f>
        <v/>
      </c>
      <c r="C56" s="207" t="str">
        <f>Rangs!D55</f>
        <v/>
      </c>
      <c r="D56" s="207" t="str">
        <f>Rangs!E55</f>
        <v/>
      </c>
      <c r="E56" s="207" t="str">
        <f>Rangs!F55</f>
        <v/>
      </c>
      <c r="F56" s="207" t="str">
        <f>Rangs!G55</f>
        <v/>
      </c>
      <c r="G56" s="207" t="str">
        <f>Rangs!H55</f>
        <v/>
      </c>
      <c r="H56" s="207" t="str">
        <f>Rangs!I55</f>
        <v/>
      </c>
      <c r="I56" s="207" t="str">
        <f>Rangs!J55</f>
        <v/>
      </c>
      <c r="J56" s="207" t="str">
        <f>Rangs!K55</f>
        <v/>
      </c>
      <c r="K56" s="207" t="str">
        <f>Rangs!L55</f>
        <v/>
      </c>
      <c r="L56" s="207" t="str">
        <f>Rangs!M55</f>
        <v/>
      </c>
      <c r="M56" s="207" t="str">
        <f>Rangs!N55</f>
        <v/>
      </c>
      <c r="N56" s="207" t="str">
        <f>Rangs!O55</f>
        <v/>
      </c>
      <c r="O56" s="215" t="str">
        <f>Rangs!P55</f>
        <v/>
      </c>
      <c r="P56" s="203" t="s">
        <v>251</v>
      </c>
      <c r="Q56" s="137">
        <f>ABS(Q5-Q31)</f>
        <v>0</v>
      </c>
      <c r="R56" s="202" t="s">
        <v>95</v>
      </c>
      <c r="S56" s="137">
        <f t="shared" si="0"/>
        <v>0</v>
      </c>
      <c r="T56" s="140"/>
      <c r="U56" s="141"/>
      <c r="V56" s="153"/>
    </row>
    <row r="57" spans="1:22">
      <c r="A57" s="192" t="str">
        <f>Rangs!B56</f>
        <v/>
      </c>
      <c r="B57" s="192" t="str">
        <f>Rangs!C56</f>
        <v/>
      </c>
      <c r="C57" s="207" t="str">
        <f>Rangs!D56</f>
        <v/>
      </c>
      <c r="D57" s="207" t="str">
        <f>Rangs!E56</f>
        <v/>
      </c>
      <c r="E57" s="207" t="str">
        <f>Rangs!F56</f>
        <v/>
      </c>
      <c r="F57" s="207" t="str">
        <f>Rangs!G56</f>
        <v/>
      </c>
      <c r="G57" s="207" t="str">
        <f>Rangs!H56</f>
        <v/>
      </c>
      <c r="H57" s="207" t="str">
        <f>Rangs!I56</f>
        <v/>
      </c>
      <c r="I57" s="207" t="str">
        <f>Rangs!J56</f>
        <v/>
      </c>
      <c r="J57" s="207" t="str">
        <f>Rangs!K56</f>
        <v/>
      </c>
      <c r="K57" s="207" t="str">
        <f>Rangs!L56</f>
        <v/>
      </c>
      <c r="L57" s="207" t="str">
        <f>Rangs!M56</f>
        <v/>
      </c>
      <c r="M57" s="207" t="str">
        <f>Rangs!N56</f>
        <v/>
      </c>
      <c r="N57" s="207" t="str">
        <f>Rangs!O56</f>
        <v/>
      </c>
      <c r="O57" s="215" t="str">
        <f>Rangs!P56</f>
        <v/>
      </c>
      <c r="P57" s="203" t="s">
        <v>265</v>
      </c>
      <c r="Q57" s="137">
        <f>ABS(Q5-Q33)</f>
        <v>0</v>
      </c>
      <c r="R57" s="202" t="s">
        <v>95</v>
      </c>
      <c r="S57" s="137">
        <f t="shared" si="0"/>
        <v>0</v>
      </c>
      <c r="T57" s="140"/>
      <c r="U57" s="141"/>
      <c r="V57" s="153"/>
    </row>
    <row r="58" spans="1:22">
      <c r="A58" s="192" t="str">
        <f>Rangs!B57</f>
        <v/>
      </c>
      <c r="B58" s="192" t="str">
        <f>Rangs!C57</f>
        <v/>
      </c>
      <c r="C58" s="207" t="str">
        <f>Rangs!D57</f>
        <v/>
      </c>
      <c r="D58" s="207" t="str">
        <f>Rangs!E57</f>
        <v/>
      </c>
      <c r="E58" s="207" t="str">
        <f>Rangs!F57</f>
        <v/>
      </c>
      <c r="F58" s="207" t="str">
        <f>Rangs!G57</f>
        <v/>
      </c>
      <c r="G58" s="207" t="str">
        <f>Rangs!H57</f>
        <v/>
      </c>
      <c r="H58" s="207" t="str">
        <f>Rangs!I57</f>
        <v/>
      </c>
      <c r="I58" s="207" t="str">
        <f>Rangs!J57</f>
        <v/>
      </c>
      <c r="J58" s="207" t="str">
        <f>Rangs!K57</f>
        <v/>
      </c>
      <c r="K58" s="207" t="str">
        <f>Rangs!L57</f>
        <v/>
      </c>
      <c r="L58" s="207" t="str">
        <f>Rangs!M57</f>
        <v/>
      </c>
      <c r="M58" s="207" t="str">
        <f>Rangs!N57</f>
        <v/>
      </c>
      <c r="N58" s="207" t="str">
        <f>Rangs!O57</f>
        <v/>
      </c>
      <c r="O58" s="215" t="str">
        <f>Rangs!P57</f>
        <v/>
      </c>
      <c r="P58" s="203" t="s">
        <v>163</v>
      </c>
      <c r="Q58" s="137">
        <f>ABS(Q7-Q9)</f>
        <v>0</v>
      </c>
      <c r="R58" s="202" t="s">
        <v>95</v>
      </c>
      <c r="S58" s="137">
        <f t="shared" si="0"/>
        <v>0</v>
      </c>
      <c r="T58" s="177"/>
      <c r="U58" s="141"/>
      <c r="V58" s="153"/>
    </row>
    <row r="59" spans="1:22">
      <c r="A59" s="192" t="str">
        <f>Rangs!B58</f>
        <v/>
      </c>
      <c r="B59" s="192" t="str">
        <f>Rangs!C58</f>
        <v/>
      </c>
      <c r="C59" s="207" t="str">
        <f>Rangs!D58</f>
        <v/>
      </c>
      <c r="D59" s="207" t="str">
        <f>Rangs!E58</f>
        <v/>
      </c>
      <c r="E59" s="207" t="str">
        <f>Rangs!F58</f>
        <v/>
      </c>
      <c r="F59" s="207" t="str">
        <f>Rangs!G58</f>
        <v/>
      </c>
      <c r="G59" s="207" t="str">
        <f>Rangs!H58</f>
        <v/>
      </c>
      <c r="H59" s="207" t="str">
        <f>Rangs!I58</f>
        <v/>
      </c>
      <c r="I59" s="207" t="str">
        <f>Rangs!J58</f>
        <v/>
      </c>
      <c r="J59" s="207" t="str">
        <f>Rangs!K58</f>
        <v/>
      </c>
      <c r="K59" s="207" t="str">
        <f>Rangs!L58</f>
        <v/>
      </c>
      <c r="L59" s="207" t="str">
        <f>Rangs!M58</f>
        <v/>
      </c>
      <c r="M59" s="207" t="str">
        <f>Rangs!N58</f>
        <v/>
      </c>
      <c r="N59" s="207" t="str">
        <f>Rangs!O58</f>
        <v/>
      </c>
      <c r="O59" s="215" t="str">
        <f>Rangs!P58</f>
        <v/>
      </c>
      <c r="P59" s="203" t="s">
        <v>167</v>
      </c>
      <c r="Q59" s="137">
        <f>ABS(Q7-Q11)</f>
        <v>0</v>
      </c>
      <c r="R59" s="202" t="s">
        <v>95</v>
      </c>
      <c r="S59" s="137">
        <f t="shared" si="0"/>
        <v>0</v>
      </c>
      <c r="T59" s="177"/>
      <c r="U59" s="141"/>
      <c r="V59" s="153"/>
    </row>
    <row r="60" spans="1:22">
      <c r="A60" s="192" t="str">
        <f>Rangs!B59</f>
        <v/>
      </c>
      <c r="B60" s="192" t="str">
        <f>Rangs!C59</f>
        <v/>
      </c>
      <c r="C60" s="207" t="str">
        <f>Rangs!D59</f>
        <v/>
      </c>
      <c r="D60" s="207" t="str">
        <f>Rangs!E59</f>
        <v/>
      </c>
      <c r="E60" s="207" t="str">
        <f>Rangs!F59</f>
        <v/>
      </c>
      <c r="F60" s="207" t="str">
        <f>Rangs!G59</f>
        <v/>
      </c>
      <c r="G60" s="207" t="str">
        <f>Rangs!H59</f>
        <v/>
      </c>
      <c r="H60" s="207" t="str">
        <f>Rangs!I59</f>
        <v/>
      </c>
      <c r="I60" s="207" t="str">
        <f>Rangs!J59</f>
        <v/>
      </c>
      <c r="J60" s="207" t="str">
        <f>Rangs!K59</f>
        <v/>
      </c>
      <c r="K60" s="207" t="str">
        <f>Rangs!L59</f>
        <v/>
      </c>
      <c r="L60" s="207" t="str">
        <f>Rangs!M59</f>
        <v/>
      </c>
      <c r="M60" s="207" t="str">
        <f>Rangs!N59</f>
        <v/>
      </c>
      <c r="N60" s="207" t="str">
        <f>Rangs!O59</f>
        <v/>
      </c>
      <c r="O60" s="215" t="str">
        <f>Rangs!P59</f>
        <v/>
      </c>
      <c r="P60" s="203" t="s">
        <v>171</v>
      </c>
      <c r="Q60" s="137">
        <f>ABS(Q7-Q13)</f>
        <v>0</v>
      </c>
      <c r="R60" s="202" t="s">
        <v>95</v>
      </c>
      <c r="S60" s="137">
        <f t="shared" si="0"/>
        <v>0</v>
      </c>
      <c r="T60" s="177"/>
      <c r="U60" s="141"/>
      <c r="V60" s="153"/>
    </row>
    <row r="61" spans="1:22">
      <c r="A61" s="192" t="str">
        <f>Rangs!B60</f>
        <v/>
      </c>
      <c r="B61" s="192" t="str">
        <f>Rangs!C60</f>
        <v/>
      </c>
      <c r="C61" s="207" t="str">
        <f>Rangs!D60</f>
        <v/>
      </c>
      <c r="D61" s="207" t="str">
        <f>Rangs!E60</f>
        <v/>
      </c>
      <c r="E61" s="207" t="str">
        <f>Rangs!F60</f>
        <v/>
      </c>
      <c r="F61" s="207" t="str">
        <f>Rangs!G60</f>
        <v/>
      </c>
      <c r="G61" s="207" t="str">
        <f>Rangs!H60</f>
        <v/>
      </c>
      <c r="H61" s="207" t="str">
        <f>Rangs!I60</f>
        <v/>
      </c>
      <c r="I61" s="207" t="str">
        <f>Rangs!J60</f>
        <v/>
      </c>
      <c r="J61" s="207" t="str">
        <f>Rangs!K60</f>
        <v/>
      </c>
      <c r="K61" s="207" t="str">
        <f>Rangs!L60</f>
        <v/>
      </c>
      <c r="L61" s="207" t="str">
        <f>Rangs!M60</f>
        <v/>
      </c>
      <c r="M61" s="207" t="str">
        <f>Rangs!N60</f>
        <v/>
      </c>
      <c r="N61" s="207" t="str">
        <f>Rangs!O60</f>
        <v/>
      </c>
      <c r="O61" s="215" t="str">
        <f>Rangs!P60</f>
        <v/>
      </c>
      <c r="P61" s="203" t="s">
        <v>176</v>
      </c>
      <c r="Q61" s="137">
        <f>ABS(Q7-Q15)</f>
        <v>0</v>
      </c>
      <c r="R61" s="202" t="s">
        <v>95</v>
      </c>
      <c r="S61" s="137">
        <f t="shared" si="0"/>
        <v>0</v>
      </c>
      <c r="T61" s="177"/>
      <c r="U61" s="141"/>
      <c r="V61" s="153"/>
    </row>
    <row r="62" spans="1:22">
      <c r="A62" s="192" t="str">
        <f>Rangs!B61</f>
        <v/>
      </c>
      <c r="B62" s="192" t="str">
        <f>Rangs!C61</f>
        <v/>
      </c>
      <c r="C62" s="207" t="str">
        <f>Rangs!D61</f>
        <v/>
      </c>
      <c r="D62" s="207" t="str">
        <f>Rangs!E61</f>
        <v/>
      </c>
      <c r="E62" s="207" t="str">
        <f>Rangs!F61</f>
        <v/>
      </c>
      <c r="F62" s="207" t="str">
        <f>Rangs!G61</f>
        <v/>
      </c>
      <c r="G62" s="207" t="str">
        <f>Rangs!H61</f>
        <v/>
      </c>
      <c r="H62" s="207" t="str">
        <f>Rangs!I61</f>
        <v/>
      </c>
      <c r="I62" s="207" t="str">
        <f>Rangs!J61</f>
        <v/>
      </c>
      <c r="J62" s="207" t="str">
        <f>Rangs!K61</f>
        <v/>
      </c>
      <c r="K62" s="207" t="str">
        <f>Rangs!L61</f>
        <v/>
      </c>
      <c r="L62" s="207" t="str">
        <f>Rangs!M61</f>
        <v/>
      </c>
      <c r="M62" s="207" t="str">
        <f>Rangs!N61</f>
        <v/>
      </c>
      <c r="N62" s="207" t="str">
        <f>Rangs!O61</f>
        <v/>
      </c>
      <c r="O62" s="215" t="str">
        <f>Rangs!P61</f>
        <v/>
      </c>
      <c r="P62" s="203" t="s">
        <v>182</v>
      </c>
      <c r="Q62" s="137">
        <f>ABS(Q7-Q17)</f>
        <v>0</v>
      </c>
      <c r="R62" s="202" t="s">
        <v>95</v>
      </c>
      <c r="S62" s="137">
        <f t="shared" si="0"/>
        <v>0</v>
      </c>
      <c r="T62" s="177"/>
      <c r="U62" s="141"/>
      <c r="V62" s="153"/>
    </row>
    <row r="63" spans="1:22">
      <c r="A63" s="192" t="str">
        <f>Rangs!B62</f>
        <v/>
      </c>
      <c r="B63" s="192" t="str">
        <f>Rangs!C62</f>
        <v/>
      </c>
      <c r="C63" s="207" t="str">
        <f>Rangs!D62</f>
        <v/>
      </c>
      <c r="D63" s="207" t="str">
        <f>Rangs!E62</f>
        <v/>
      </c>
      <c r="E63" s="207" t="str">
        <f>Rangs!F62</f>
        <v/>
      </c>
      <c r="F63" s="207" t="str">
        <f>Rangs!G62</f>
        <v/>
      </c>
      <c r="G63" s="207" t="str">
        <f>Rangs!H62</f>
        <v/>
      </c>
      <c r="H63" s="207" t="str">
        <f>Rangs!I62</f>
        <v/>
      </c>
      <c r="I63" s="207" t="str">
        <f>Rangs!J62</f>
        <v/>
      </c>
      <c r="J63" s="207" t="str">
        <f>Rangs!K62</f>
        <v/>
      </c>
      <c r="K63" s="207" t="str">
        <f>Rangs!L62</f>
        <v/>
      </c>
      <c r="L63" s="207" t="str">
        <f>Rangs!M62</f>
        <v/>
      </c>
      <c r="M63" s="207" t="str">
        <f>Rangs!N62</f>
        <v/>
      </c>
      <c r="N63" s="207" t="str">
        <f>Rangs!O62</f>
        <v/>
      </c>
      <c r="O63" s="215" t="str">
        <f>Rangs!P62</f>
        <v/>
      </c>
      <c r="P63" s="203" t="s">
        <v>189</v>
      </c>
      <c r="Q63" s="137">
        <f>ABS(Q7-Q19)</f>
        <v>0</v>
      </c>
      <c r="R63" s="202" t="s">
        <v>95</v>
      </c>
      <c r="S63" s="137">
        <f t="shared" si="0"/>
        <v>0</v>
      </c>
      <c r="T63" s="177"/>
      <c r="U63" s="141"/>
      <c r="V63" s="153"/>
    </row>
    <row r="64" spans="1:22">
      <c r="A64" s="192" t="str">
        <f>Rangs!B63</f>
        <v/>
      </c>
      <c r="B64" s="192" t="str">
        <f>Rangs!C63</f>
        <v/>
      </c>
      <c r="C64" s="207" t="str">
        <f>Rangs!D63</f>
        <v/>
      </c>
      <c r="D64" s="207" t="str">
        <f>Rangs!E63</f>
        <v/>
      </c>
      <c r="E64" s="207" t="str">
        <f>Rangs!F63</f>
        <v/>
      </c>
      <c r="F64" s="207" t="str">
        <f>Rangs!G63</f>
        <v/>
      </c>
      <c r="G64" s="207" t="str">
        <f>Rangs!H63</f>
        <v/>
      </c>
      <c r="H64" s="207" t="str">
        <f>Rangs!I63</f>
        <v/>
      </c>
      <c r="I64" s="207" t="str">
        <f>Rangs!J63</f>
        <v/>
      </c>
      <c r="J64" s="207" t="str">
        <f>Rangs!K63</f>
        <v/>
      </c>
      <c r="K64" s="207" t="str">
        <f>Rangs!L63</f>
        <v/>
      </c>
      <c r="L64" s="207" t="str">
        <f>Rangs!M63</f>
        <v/>
      </c>
      <c r="M64" s="207" t="str">
        <f>Rangs!N63</f>
        <v/>
      </c>
      <c r="N64" s="207" t="str">
        <f>Rangs!O63</f>
        <v/>
      </c>
      <c r="O64" s="215" t="str">
        <f>Rangs!P63</f>
        <v/>
      </c>
      <c r="P64" s="203" t="s">
        <v>197</v>
      </c>
      <c r="Q64" s="137">
        <f>ABS(Q7-Q21)</f>
        <v>0</v>
      </c>
      <c r="R64" s="202" t="s">
        <v>95</v>
      </c>
      <c r="S64" s="137">
        <f t="shared" si="0"/>
        <v>0</v>
      </c>
      <c r="T64" s="177"/>
      <c r="U64" s="141"/>
      <c r="V64" s="153"/>
    </row>
    <row r="65" spans="1:22">
      <c r="A65" s="192" t="str">
        <f>Rangs!B64</f>
        <v/>
      </c>
      <c r="B65" s="192" t="str">
        <f>Rangs!C64</f>
        <v/>
      </c>
      <c r="C65" s="207" t="str">
        <f>Rangs!D64</f>
        <v/>
      </c>
      <c r="D65" s="207" t="str">
        <f>Rangs!E64</f>
        <v/>
      </c>
      <c r="E65" s="207" t="str">
        <f>Rangs!F64</f>
        <v/>
      </c>
      <c r="F65" s="207" t="str">
        <f>Rangs!G64</f>
        <v/>
      </c>
      <c r="G65" s="207" t="str">
        <f>Rangs!H64</f>
        <v/>
      </c>
      <c r="H65" s="207" t="str">
        <f>Rangs!I64</f>
        <v/>
      </c>
      <c r="I65" s="207" t="str">
        <f>Rangs!J64</f>
        <v/>
      </c>
      <c r="J65" s="207" t="str">
        <f>Rangs!K64</f>
        <v/>
      </c>
      <c r="K65" s="207" t="str">
        <f>Rangs!L64</f>
        <v/>
      </c>
      <c r="L65" s="207" t="str">
        <f>Rangs!M64</f>
        <v/>
      </c>
      <c r="M65" s="207" t="str">
        <f>Rangs!N64</f>
        <v/>
      </c>
      <c r="N65" s="207" t="str">
        <f>Rangs!O64</f>
        <v/>
      </c>
      <c r="O65" s="215" t="str">
        <f>Rangs!P64</f>
        <v/>
      </c>
      <c r="P65" s="203" t="s">
        <v>206</v>
      </c>
      <c r="Q65" s="137">
        <f>ABS(Q7-Q23)</f>
        <v>0</v>
      </c>
      <c r="R65" s="202" t="s">
        <v>95</v>
      </c>
      <c r="S65" s="137">
        <f t="shared" si="0"/>
        <v>0</v>
      </c>
      <c r="T65" s="177"/>
      <c r="U65" s="141"/>
      <c r="V65" s="153"/>
    </row>
    <row r="66" spans="1:22">
      <c r="A66" s="192" t="str">
        <f>Rangs!B65</f>
        <v/>
      </c>
      <c r="B66" s="192" t="str">
        <f>Rangs!C65</f>
        <v/>
      </c>
      <c r="C66" s="207" t="str">
        <f>Rangs!D65</f>
        <v/>
      </c>
      <c r="D66" s="207" t="str">
        <f>Rangs!E65</f>
        <v/>
      </c>
      <c r="E66" s="207" t="str">
        <f>Rangs!F65</f>
        <v/>
      </c>
      <c r="F66" s="207" t="str">
        <f>Rangs!G65</f>
        <v/>
      </c>
      <c r="G66" s="207" t="str">
        <f>Rangs!H65</f>
        <v/>
      </c>
      <c r="H66" s="207" t="str">
        <f>Rangs!I65</f>
        <v/>
      </c>
      <c r="I66" s="207" t="str">
        <f>Rangs!J65</f>
        <v/>
      </c>
      <c r="J66" s="207" t="str">
        <f>Rangs!K65</f>
        <v/>
      </c>
      <c r="K66" s="207" t="str">
        <f>Rangs!L65</f>
        <v/>
      </c>
      <c r="L66" s="207" t="str">
        <f>Rangs!M65</f>
        <v/>
      </c>
      <c r="M66" s="207" t="str">
        <f>Rangs!N65</f>
        <v/>
      </c>
      <c r="N66" s="207" t="str">
        <f>Rangs!O65</f>
        <v/>
      </c>
      <c r="O66" s="215" t="str">
        <f>Rangs!P65</f>
        <v/>
      </c>
      <c r="P66" s="203" t="s">
        <v>216</v>
      </c>
      <c r="Q66" s="137">
        <f>ABS(Q7-Q25)</f>
        <v>0</v>
      </c>
      <c r="R66" s="202" t="s">
        <v>95</v>
      </c>
      <c r="S66" s="137">
        <f t="shared" si="0"/>
        <v>0</v>
      </c>
      <c r="T66" s="177"/>
      <c r="U66" s="141"/>
      <c r="V66" s="153"/>
    </row>
    <row r="67" spans="1:22">
      <c r="A67" s="192" t="str">
        <f>Rangs!B66</f>
        <v/>
      </c>
      <c r="B67" s="192" t="str">
        <f>Rangs!C66</f>
        <v/>
      </c>
      <c r="C67" s="207" t="str">
        <f>Rangs!D66</f>
        <v/>
      </c>
      <c r="D67" s="207" t="str">
        <f>Rangs!E66</f>
        <v/>
      </c>
      <c r="E67" s="207" t="str">
        <f>Rangs!F66</f>
        <v/>
      </c>
      <c r="F67" s="207" t="str">
        <f>Rangs!G66</f>
        <v/>
      </c>
      <c r="G67" s="207" t="str">
        <f>Rangs!H66</f>
        <v/>
      </c>
      <c r="H67" s="207" t="str">
        <f>Rangs!I66</f>
        <v/>
      </c>
      <c r="I67" s="207" t="str">
        <f>Rangs!J66</f>
        <v/>
      </c>
      <c r="J67" s="207" t="str">
        <f>Rangs!K66</f>
        <v/>
      </c>
      <c r="K67" s="207" t="str">
        <f>Rangs!L66</f>
        <v/>
      </c>
      <c r="L67" s="207" t="str">
        <f>Rangs!M66</f>
        <v/>
      </c>
      <c r="M67" s="207" t="str">
        <f>Rangs!N66</f>
        <v/>
      </c>
      <c r="N67" s="207" t="str">
        <f>Rangs!O66</f>
        <v/>
      </c>
      <c r="O67" s="215" t="str">
        <f>Rangs!P66</f>
        <v/>
      </c>
      <c r="P67" s="203" t="s">
        <v>227</v>
      </c>
      <c r="Q67" s="137">
        <f>ABS(Q7-Q27)</f>
        <v>0</v>
      </c>
      <c r="R67" s="202" t="s">
        <v>95</v>
      </c>
      <c r="S67" s="137">
        <f t="shared" si="0"/>
        <v>0</v>
      </c>
      <c r="T67" s="177"/>
      <c r="U67" s="141"/>
      <c r="V67" s="153"/>
    </row>
    <row r="68" spans="1:22">
      <c r="A68" s="192" t="str">
        <f>Rangs!B67</f>
        <v/>
      </c>
      <c r="B68" s="192" t="str">
        <f>Rangs!C67</f>
        <v/>
      </c>
      <c r="C68" s="207" t="str">
        <f>Rangs!D67</f>
        <v/>
      </c>
      <c r="D68" s="207" t="str">
        <f>Rangs!E67</f>
        <v/>
      </c>
      <c r="E68" s="207" t="str">
        <f>Rangs!F67</f>
        <v/>
      </c>
      <c r="F68" s="207" t="str">
        <f>Rangs!G67</f>
        <v/>
      </c>
      <c r="G68" s="207" t="str">
        <f>Rangs!H67</f>
        <v/>
      </c>
      <c r="H68" s="207" t="str">
        <f>Rangs!I67</f>
        <v/>
      </c>
      <c r="I68" s="207" t="str">
        <f>Rangs!J67</f>
        <v/>
      </c>
      <c r="J68" s="207" t="str">
        <f>Rangs!K67</f>
        <v/>
      </c>
      <c r="K68" s="207" t="str">
        <f>Rangs!L67</f>
        <v/>
      </c>
      <c r="L68" s="207" t="str">
        <f>Rangs!M67</f>
        <v/>
      </c>
      <c r="M68" s="207" t="str">
        <f>Rangs!N67</f>
        <v/>
      </c>
      <c r="N68" s="207" t="str">
        <f>Rangs!O67</f>
        <v/>
      </c>
      <c r="O68" s="215" t="str">
        <f>Rangs!P67</f>
        <v/>
      </c>
      <c r="P68" s="203" t="s">
        <v>239</v>
      </c>
      <c r="Q68" s="137">
        <f>ABS(Q7-Q29)</f>
        <v>0</v>
      </c>
      <c r="R68" s="202" t="s">
        <v>95</v>
      </c>
      <c r="S68" s="137">
        <f t="shared" si="0"/>
        <v>0</v>
      </c>
      <c r="T68" s="177"/>
      <c r="U68" s="141"/>
      <c r="V68" s="153"/>
    </row>
    <row r="69" spans="1:22">
      <c r="A69" s="192" t="str">
        <f>Rangs!B68</f>
        <v/>
      </c>
      <c r="B69" s="192" t="str">
        <f>Rangs!C68</f>
        <v/>
      </c>
      <c r="C69" s="207" t="str">
        <f>Rangs!D68</f>
        <v/>
      </c>
      <c r="D69" s="207" t="str">
        <f>Rangs!E68</f>
        <v/>
      </c>
      <c r="E69" s="207" t="str">
        <f>Rangs!F68</f>
        <v/>
      </c>
      <c r="F69" s="207" t="str">
        <f>Rangs!G68</f>
        <v/>
      </c>
      <c r="G69" s="207" t="str">
        <f>Rangs!H68</f>
        <v/>
      </c>
      <c r="H69" s="207" t="str">
        <f>Rangs!I68</f>
        <v/>
      </c>
      <c r="I69" s="207" t="str">
        <f>Rangs!J68</f>
        <v/>
      </c>
      <c r="J69" s="207" t="str">
        <f>Rangs!K68</f>
        <v/>
      </c>
      <c r="K69" s="207" t="str">
        <f>Rangs!L68</f>
        <v/>
      </c>
      <c r="L69" s="207" t="str">
        <f>Rangs!M68</f>
        <v/>
      </c>
      <c r="M69" s="207" t="str">
        <f>Rangs!N68</f>
        <v/>
      </c>
      <c r="N69" s="207" t="str">
        <f>Rangs!O68</f>
        <v/>
      </c>
      <c r="O69" s="215" t="str">
        <f>Rangs!P68</f>
        <v/>
      </c>
      <c r="P69" s="203" t="s">
        <v>252</v>
      </c>
      <c r="Q69" s="137">
        <f>ABS(Q7-Q31)</f>
        <v>0</v>
      </c>
      <c r="R69" s="202" t="s">
        <v>95</v>
      </c>
      <c r="S69" s="137">
        <f t="shared" si="0"/>
        <v>0</v>
      </c>
      <c r="T69" s="177"/>
      <c r="U69" s="141"/>
      <c r="V69" s="153"/>
    </row>
    <row r="70" spans="1:22">
      <c r="A70" s="192" t="str">
        <f>Rangs!B69</f>
        <v/>
      </c>
      <c r="B70" s="192" t="str">
        <f>Rangs!C69</f>
        <v/>
      </c>
      <c r="C70" s="207" t="str">
        <f>Rangs!D69</f>
        <v/>
      </c>
      <c r="D70" s="207" t="str">
        <f>Rangs!E69</f>
        <v/>
      </c>
      <c r="E70" s="207" t="str">
        <f>Rangs!F69</f>
        <v/>
      </c>
      <c r="F70" s="207" t="str">
        <f>Rangs!G69</f>
        <v/>
      </c>
      <c r="G70" s="207" t="str">
        <f>Rangs!H69</f>
        <v/>
      </c>
      <c r="H70" s="207" t="str">
        <f>Rangs!I69</f>
        <v/>
      </c>
      <c r="I70" s="207" t="str">
        <f>Rangs!J69</f>
        <v/>
      </c>
      <c r="J70" s="207" t="str">
        <f>Rangs!K69</f>
        <v/>
      </c>
      <c r="K70" s="207" t="str">
        <f>Rangs!L69</f>
        <v/>
      </c>
      <c r="L70" s="207" t="str">
        <f>Rangs!M69</f>
        <v/>
      </c>
      <c r="M70" s="207" t="str">
        <f>Rangs!N69</f>
        <v/>
      </c>
      <c r="N70" s="207" t="str">
        <f>Rangs!O69</f>
        <v/>
      </c>
      <c r="O70" s="215" t="str">
        <f>Rangs!P69</f>
        <v/>
      </c>
      <c r="P70" s="203" t="s">
        <v>266</v>
      </c>
      <c r="Q70" s="137">
        <f>ABS(Q7-Q33)</f>
        <v>0</v>
      </c>
      <c r="R70" s="202" t="s">
        <v>95</v>
      </c>
      <c r="S70" s="137">
        <f t="shared" si="0"/>
        <v>0</v>
      </c>
      <c r="T70" s="177"/>
      <c r="U70" s="141"/>
      <c r="V70" s="153"/>
    </row>
    <row r="71" spans="1:22">
      <c r="A71" s="192" t="str">
        <f>Rangs!B70</f>
        <v/>
      </c>
      <c r="B71" s="192" t="str">
        <f>Rangs!C70</f>
        <v/>
      </c>
      <c r="C71" s="207" t="str">
        <f>Rangs!D70</f>
        <v/>
      </c>
      <c r="D71" s="207" t="str">
        <f>Rangs!E70</f>
        <v/>
      </c>
      <c r="E71" s="207" t="str">
        <f>Rangs!F70</f>
        <v/>
      </c>
      <c r="F71" s="207" t="str">
        <f>Rangs!G70</f>
        <v/>
      </c>
      <c r="G71" s="207" t="str">
        <f>Rangs!H70</f>
        <v/>
      </c>
      <c r="H71" s="207" t="str">
        <f>Rangs!I70</f>
        <v/>
      </c>
      <c r="I71" s="207" t="str">
        <f>Rangs!J70</f>
        <v/>
      </c>
      <c r="J71" s="207" t="str">
        <f>Rangs!K70</f>
        <v/>
      </c>
      <c r="K71" s="207" t="str">
        <f>Rangs!L70</f>
        <v/>
      </c>
      <c r="L71" s="207" t="str">
        <f>Rangs!M70</f>
        <v/>
      </c>
      <c r="M71" s="207" t="str">
        <f>Rangs!N70</f>
        <v/>
      </c>
      <c r="N71" s="207" t="str">
        <f>Rangs!O70</f>
        <v/>
      </c>
      <c r="O71" s="215" t="str">
        <f>Rangs!P70</f>
        <v/>
      </c>
      <c r="P71" s="203" t="s">
        <v>168</v>
      </c>
      <c r="Q71" s="137">
        <f>ABS(Q9-Q11)</f>
        <v>0</v>
      </c>
      <c r="R71" s="202" t="s">
        <v>95</v>
      </c>
      <c r="S71" s="137">
        <f t="shared" si="0"/>
        <v>0</v>
      </c>
      <c r="T71" s="140"/>
      <c r="U71" s="141"/>
      <c r="V71" s="153"/>
    </row>
    <row r="72" spans="1:22">
      <c r="A72" s="192" t="str">
        <f>Rangs!B71</f>
        <v/>
      </c>
      <c r="B72" s="192" t="str">
        <f>Rangs!C71</f>
        <v/>
      </c>
      <c r="C72" s="207" t="str">
        <f>Rangs!D71</f>
        <v/>
      </c>
      <c r="D72" s="207" t="str">
        <f>Rangs!E71</f>
        <v/>
      </c>
      <c r="E72" s="207" t="str">
        <f>Rangs!F71</f>
        <v/>
      </c>
      <c r="F72" s="207" t="str">
        <f>Rangs!G71</f>
        <v/>
      </c>
      <c r="G72" s="207" t="str">
        <f>Rangs!H71</f>
        <v/>
      </c>
      <c r="H72" s="207" t="str">
        <f>Rangs!I71</f>
        <v/>
      </c>
      <c r="I72" s="207" t="str">
        <f>Rangs!J71</f>
        <v/>
      </c>
      <c r="J72" s="207" t="str">
        <f>Rangs!K71</f>
        <v/>
      </c>
      <c r="K72" s="207" t="str">
        <f>Rangs!L71</f>
        <v/>
      </c>
      <c r="L72" s="207" t="str">
        <f>Rangs!M71</f>
        <v/>
      </c>
      <c r="M72" s="207" t="str">
        <f>Rangs!N71</f>
        <v/>
      </c>
      <c r="N72" s="207" t="str">
        <f>Rangs!O71</f>
        <v/>
      </c>
      <c r="O72" s="215" t="str">
        <f>Rangs!P71</f>
        <v/>
      </c>
      <c r="P72" s="203" t="s">
        <v>172</v>
      </c>
      <c r="Q72" s="137">
        <f>ABS(Q9-Q13)</f>
        <v>0</v>
      </c>
      <c r="R72" s="202" t="s">
        <v>95</v>
      </c>
      <c r="S72" s="137">
        <f t="shared" si="0"/>
        <v>0</v>
      </c>
      <c r="T72" s="140"/>
      <c r="U72" s="141"/>
      <c r="V72" s="153"/>
    </row>
    <row r="73" spans="1:22">
      <c r="A73" s="192" t="str">
        <f>Rangs!B72</f>
        <v/>
      </c>
      <c r="B73" s="192" t="str">
        <f>Rangs!C72</f>
        <v/>
      </c>
      <c r="C73" s="207" t="str">
        <f>Rangs!D72</f>
        <v/>
      </c>
      <c r="D73" s="207" t="str">
        <f>Rangs!E72</f>
        <v/>
      </c>
      <c r="E73" s="207" t="str">
        <f>Rangs!F72</f>
        <v/>
      </c>
      <c r="F73" s="207" t="str">
        <f>Rangs!G72</f>
        <v/>
      </c>
      <c r="G73" s="207" t="str">
        <f>Rangs!H72</f>
        <v/>
      </c>
      <c r="H73" s="207" t="str">
        <f>Rangs!I72</f>
        <v/>
      </c>
      <c r="I73" s="207" t="str">
        <f>Rangs!J72</f>
        <v/>
      </c>
      <c r="J73" s="207" t="str">
        <f>Rangs!K72</f>
        <v/>
      </c>
      <c r="K73" s="207" t="str">
        <f>Rangs!L72</f>
        <v/>
      </c>
      <c r="L73" s="207" t="str">
        <f>Rangs!M72</f>
        <v/>
      </c>
      <c r="M73" s="207" t="str">
        <f>Rangs!N72</f>
        <v/>
      </c>
      <c r="N73" s="207" t="str">
        <f>Rangs!O72</f>
        <v/>
      </c>
      <c r="O73" s="215" t="str">
        <f>Rangs!P72</f>
        <v/>
      </c>
      <c r="P73" s="203" t="s">
        <v>177</v>
      </c>
      <c r="Q73" s="137">
        <f>ABS(Q9-Q15)</f>
        <v>0</v>
      </c>
      <c r="R73" s="202" t="s">
        <v>95</v>
      </c>
      <c r="S73" s="137">
        <f t="shared" si="0"/>
        <v>0</v>
      </c>
      <c r="T73" s="140"/>
      <c r="U73" s="141"/>
      <c r="V73" s="153"/>
    </row>
    <row r="74" spans="1:22">
      <c r="A74" s="192" t="str">
        <f>Rangs!B73</f>
        <v/>
      </c>
      <c r="B74" s="192" t="str">
        <f>Rangs!C73</f>
        <v/>
      </c>
      <c r="C74" s="207" t="str">
        <f>Rangs!D73</f>
        <v/>
      </c>
      <c r="D74" s="207" t="str">
        <f>Rangs!E73</f>
        <v/>
      </c>
      <c r="E74" s="207" t="str">
        <f>Rangs!F73</f>
        <v/>
      </c>
      <c r="F74" s="207" t="str">
        <f>Rangs!G73</f>
        <v/>
      </c>
      <c r="G74" s="207" t="str">
        <f>Rangs!H73</f>
        <v/>
      </c>
      <c r="H74" s="207" t="str">
        <f>Rangs!I73</f>
        <v/>
      </c>
      <c r="I74" s="207" t="str">
        <f>Rangs!J73</f>
        <v/>
      </c>
      <c r="J74" s="207" t="str">
        <f>Rangs!K73</f>
        <v/>
      </c>
      <c r="K74" s="207" t="str">
        <f>Rangs!L73</f>
        <v/>
      </c>
      <c r="L74" s="207" t="str">
        <f>Rangs!M73</f>
        <v/>
      </c>
      <c r="M74" s="207" t="str">
        <f>Rangs!N73</f>
        <v/>
      </c>
      <c r="N74" s="207" t="str">
        <f>Rangs!O73</f>
        <v/>
      </c>
      <c r="O74" s="215" t="str">
        <f>Rangs!P73</f>
        <v/>
      </c>
      <c r="P74" s="203" t="s">
        <v>183</v>
      </c>
      <c r="Q74" s="137">
        <f>ABS(Q9-Q17)</f>
        <v>0</v>
      </c>
      <c r="R74" s="202" t="s">
        <v>95</v>
      </c>
      <c r="S74" s="137">
        <f t="shared" si="0"/>
        <v>0</v>
      </c>
      <c r="T74" s="140"/>
      <c r="U74" s="141"/>
      <c r="V74" s="153"/>
    </row>
    <row r="75" spans="1:22">
      <c r="A75" s="192" t="str">
        <f>Rangs!B74</f>
        <v/>
      </c>
      <c r="B75" s="192" t="str">
        <f>Rangs!C74</f>
        <v/>
      </c>
      <c r="C75" s="207" t="str">
        <f>Rangs!D74</f>
        <v/>
      </c>
      <c r="D75" s="207" t="str">
        <f>Rangs!E74</f>
        <v/>
      </c>
      <c r="E75" s="207" t="str">
        <f>Rangs!F74</f>
        <v/>
      </c>
      <c r="F75" s="207" t="str">
        <f>Rangs!G74</f>
        <v/>
      </c>
      <c r="G75" s="207" t="str">
        <f>Rangs!H74</f>
        <v/>
      </c>
      <c r="H75" s="207" t="str">
        <f>Rangs!I74</f>
        <v/>
      </c>
      <c r="I75" s="207" t="str">
        <f>Rangs!J74</f>
        <v/>
      </c>
      <c r="J75" s="207" t="str">
        <f>Rangs!K74</f>
        <v/>
      </c>
      <c r="K75" s="207" t="str">
        <f>Rangs!L74</f>
        <v/>
      </c>
      <c r="L75" s="207" t="str">
        <f>Rangs!M74</f>
        <v/>
      </c>
      <c r="M75" s="207" t="str">
        <f>Rangs!N74</f>
        <v/>
      </c>
      <c r="N75" s="207" t="str">
        <f>Rangs!O74</f>
        <v/>
      </c>
      <c r="O75" s="215" t="str">
        <f>Rangs!P74</f>
        <v/>
      </c>
      <c r="P75" s="203" t="s">
        <v>190</v>
      </c>
      <c r="Q75" s="137">
        <f>ABS(Q9-Q19)</f>
        <v>0</v>
      </c>
      <c r="R75" s="202" t="s">
        <v>95</v>
      </c>
      <c r="S75" s="137">
        <f t="shared" si="0"/>
        <v>0</v>
      </c>
      <c r="T75" s="140"/>
      <c r="U75" s="141"/>
      <c r="V75" s="153"/>
    </row>
    <row r="76" spans="1:22">
      <c r="A76" s="192" t="str">
        <f>Rangs!B75</f>
        <v/>
      </c>
      <c r="B76" s="192" t="str">
        <f>Rangs!C75</f>
        <v/>
      </c>
      <c r="C76" s="207" t="str">
        <f>Rangs!D75</f>
        <v/>
      </c>
      <c r="D76" s="207" t="str">
        <f>Rangs!E75</f>
        <v/>
      </c>
      <c r="E76" s="207" t="str">
        <f>Rangs!F75</f>
        <v/>
      </c>
      <c r="F76" s="207" t="str">
        <f>Rangs!G75</f>
        <v/>
      </c>
      <c r="G76" s="207" t="str">
        <f>Rangs!H75</f>
        <v/>
      </c>
      <c r="H76" s="207" t="str">
        <f>Rangs!I75</f>
        <v/>
      </c>
      <c r="I76" s="207" t="str">
        <f>Rangs!J75</f>
        <v/>
      </c>
      <c r="J76" s="207" t="str">
        <f>Rangs!K75</f>
        <v/>
      </c>
      <c r="K76" s="207" t="str">
        <f>Rangs!L75</f>
        <v/>
      </c>
      <c r="L76" s="207" t="str">
        <f>Rangs!M75</f>
        <v/>
      </c>
      <c r="M76" s="207" t="str">
        <f>Rangs!N75</f>
        <v/>
      </c>
      <c r="N76" s="207" t="str">
        <f>Rangs!O75</f>
        <v/>
      </c>
      <c r="O76" s="215" t="str">
        <f>Rangs!P75</f>
        <v/>
      </c>
      <c r="P76" s="203" t="s">
        <v>198</v>
      </c>
      <c r="Q76" s="137">
        <f>ABS(Q9-Q21)</f>
        <v>0</v>
      </c>
      <c r="R76" s="202" t="s">
        <v>95</v>
      </c>
      <c r="S76" s="137">
        <f t="shared" si="0"/>
        <v>0</v>
      </c>
      <c r="T76" s="140"/>
      <c r="U76" s="141"/>
      <c r="V76" s="153"/>
    </row>
    <row r="77" spans="1:22">
      <c r="A77" s="192" t="str">
        <f>Rangs!B76</f>
        <v/>
      </c>
      <c r="B77" s="192" t="str">
        <f>Rangs!C76</f>
        <v/>
      </c>
      <c r="C77" s="207" t="str">
        <f>Rangs!D76</f>
        <v/>
      </c>
      <c r="D77" s="207" t="str">
        <f>Rangs!E76</f>
        <v/>
      </c>
      <c r="E77" s="207" t="str">
        <f>Rangs!F76</f>
        <v/>
      </c>
      <c r="F77" s="207" t="str">
        <f>Rangs!G76</f>
        <v/>
      </c>
      <c r="G77" s="207" t="str">
        <f>Rangs!H76</f>
        <v/>
      </c>
      <c r="H77" s="207" t="str">
        <f>Rangs!I76</f>
        <v/>
      </c>
      <c r="I77" s="207" t="str">
        <f>Rangs!J76</f>
        <v/>
      </c>
      <c r="J77" s="207" t="str">
        <f>Rangs!K76</f>
        <v/>
      </c>
      <c r="K77" s="207" t="str">
        <f>Rangs!L76</f>
        <v/>
      </c>
      <c r="L77" s="207" t="str">
        <f>Rangs!M76</f>
        <v/>
      </c>
      <c r="M77" s="207" t="str">
        <f>Rangs!N76</f>
        <v/>
      </c>
      <c r="N77" s="207" t="str">
        <f>Rangs!O76</f>
        <v/>
      </c>
      <c r="O77" s="215" t="str">
        <f>Rangs!P76</f>
        <v/>
      </c>
      <c r="P77" s="203" t="s">
        <v>207</v>
      </c>
      <c r="Q77" s="137">
        <f>ABS(Q9-Q23)</f>
        <v>0</v>
      </c>
      <c r="R77" s="202" t="s">
        <v>95</v>
      </c>
      <c r="S77" s="137">
        <f t="shared" si="0"/>
        <v>0</v>
      </c>
      <c r="T77" s="140"/>
      <c r="U77" s="141"/>
      <c r="V77" s="153"/>
    </row>
    <row r="78" spans="1:22">
      <c r="A78" s="192" t="str">
        <f>Rangs!B77</f>
        <v/>
      </c>
      <c r="B78" s="192" t="str">
        <f>Rangs!C77</f>
        <v/>
      </c>
      <c r="C78" s="207" t="str">
        <f>Rangs!D77</f>
        <v/>
      </c>
      <c r="D78" s="207" t="str">
        <f>Rangs!E77</f>
        <v/>
      </c>
      <c r="E78" s="207" t="str">
        <f>Rangs!F77</f>
        <v/>
      </c>
      <c r="F78" s="207" t="str">
        <f>Rangs!G77</f>
        <v/>
      </c>
      <c r="G78" s="207" t="str">
        <f>Rangs!H77</f>
        <v/>
      </c>
      <c r="H78" s="207" t="str">
        <f>Rangs!I77</f>
        <v/>
      </c>
      <c r="I78" s="207" t="str">
        <f>Rangs!J77</f>
        <v/>
      </c>
      <c r="J78" s="207" t="str">
        <f>Rangs!K77</f>
        <v/>
      </c>
      <c r="K78" s="207" t="str">
        <f>Rangs!L77</f>
        <v/>
      </c>
      <c r="L78" s="207" t="str">
        <f>Rangs!M77</f>
        <v/>
      </c>
      <c r="M78" s="207" t="str">
        <f>Rangs!N77</f>
        <v/>
      </c>
      <c r="N78" s="207" t="str">
        <f>Rangs!O77</f>
        <v/>
      </c>
      <c r="O78" s="215" t="str">
        <f>Rangs!P77</f>
        <v/>
      </c>
      <c r="P78" s="203" t="s">
        <v>217</v>
      </c>
      <c r="Q78" s="137">
        <f>ABS(Q9-Q25)</f>
        <v>0</v>
      </c>
      <c r="R78" s="202" t="s">
        <v>95</v>
      </c>
      <c r="S78" s="137">
        <f t="shared" si="0"/>
        <v>0</v>
      </c>
      <c r="T78" s="140"/>
      <c r="U78" s="141"/>
      <c r="V78" s="153"/>
    </row>
    <row r="79" spans="1:22">
      <c r="A79" s="192" t="str">
        <f>Rangs!B78</f>
        <v/>
      </c>
      <c r="B79" s="192" t="str">
        <f>Rangs!C78</f>
        <v/>
      </c>
      <c r="C79" s="207" t="str">
        <f>Rangs!D78</f>
        <v/>
      </c>
      <c r="D79" s="207" t="str">
        <f>Rangs!E78</f>
        <v/>
      </c>
      <c r="E79" s="207" t="str">
        <f>Rangs!F78</f>
        <v/>
      </c>
      <c r="F79" s="207" t="str">
        <f>Rangs!G78</f>
        <v/>
      </c>
      <c r="G79" s="207" t="str">
        <f>Rangs!H78</f>
        <v/>
      </c>
      <c r="H79" s="207" t="str">
        <f>Rangs!I78</f>
        <v/>
      </c>
      <c r="I79" s="207" t="str">
        <f>Rangs!J78</f>
        <v/>
      </c>
      <c r="J79" s="207" t="str">
        <f>Rangs!K78</f>
        <v/>
      </c>
      <c r="K79" s="207" t="str">
        <f>Rangs!L78</f>
        <v/>
      </c>
      <c r="L79" s="207" t="str">
        <f>Rangs!M78</f>
        <v/>
      </c>
      <c r="M79" s="207" t="str">
        <f>Rangs!N78</f>
        <v/>
      </c>
      <c r="N79" s="207" t="str">
        <f>Rangs!O78</f>
        <v/>
      </c>
      <c r="O79" s="215" t="str">
        <f>Rangs!P78</f>
        <v/>
      </c>
      <c r="P79" s="203" t="s">
        <v>228</v>
      </c>
      <c r="Q79" s="137">
        <f>ABS(Q9-Q27)</f>
        <v>0</v>
      </c>
      <c r="R79" s="202" t="s">
        <v>95</v>
      </c>
      <c r="S79" s="137">
        <f t="shared" si="0"/>
        <v>0</v>
      </c>
      <c r="T79" s="140"/>
      <c r="U79" s="141"/>
      <c r="V79" s="153"/>
    </row>
    <row r="80" spans="1:22">
      <c r="A80" s="192" t="str">
        <f>Rangs!B79</f>
        <v/>
      </c>
      <c r="B80" s="192" t="str">
        <f>Rangs!C79</f>
        <v/>
      </c>
      <c r="C80" s="207" t="str">
        <f>Rangs!D79</f>
        <v/>
      </c>
      <c r="D80" s="207" t="str">
        <f>Rangs!E79</f>
        <v/>
      </c>
      <c r="E80" s="207" t="str">
        <f>Rangs!F79</f>
        <v/>
      </c>
      <c r="F80" s="207" t="str">
        <f>Rangs!G79</f>
        <v/>
      </c>
      <c r="G80" s="207" t="str">
        <f>Rangs!H79</f>
        <v/>
      </c>
      <c r="H80" s="207" t="str">
        <f>Rangs!I79</f>
        <v/>
      </c>
      <c r="I80" s="207" t="str">
        <f>Rangs!J79</f>
        <v/>
      </c>
      <c r="J80" s="207" t="str">
        <f>Rangs!K79</f>
        <v/>
      </c>
      <c r="K80" s="207" t="str">
        <f>Rangs!L79</f>
        <v/>
      </c>
      <c r="L80" s="207" t="str">
        <f>Rangs!M79</f>
        <v/>
      </c>
      <c r="M80" s="207" t="str">
        <f>Rangs!N79</f>
        <v/>
      </c>
      <c r="N80" s="207" t="str">
        <f>Rangs!O79</f>
        <v/>
      </c>
      <c r="O80" s="215" t="str">
        <f>Rangs!P79</f>
        <v/>
      </c>
      <c r="P80" s="203" t="s">
        <v>240</v>
      </c>
      <c r="Q80" s="137">
        <f>ABS(Q9-Q29)</f>
        <v>0</v>
      </c>
      <c r="R80" s="202" t="s">
        <v>95</v>
      </c>
      <c r="S80" s="137">
        <f t="shared" si="0"/>
        <v>0</v>
      </c>
      <c r="T80" s="140"/>
      <c r="U80" s="141"/>
      <c r="V80" s="153"/>
    </row>
    <row r="81" spans="1:22">
      <c r="A81" s="192" t="str">
        <f>Rangs!B80</f>
        <v/>
      </c>
      <c r="B81" s="192" t="str">
        <f>Rangs!C80</f>
        <v/>
      </c>
      <c r="C81" s="207" t="str">
        <f>Rangs!D80</f>
        <v/>
      </c>
      <c r="D81" s="207" t="str">
        <f>Rangs!E80</f>
        <v/>
      </c>
      <c r="E81" s="207" t="str">
        <f>Rangs!F80</f>
        <v/>
      </c>
      <c r="F81" s="207" t="str">
        <f>Rangs!G80</f>
        <v/>
      </c>
      <c r="G81" s="207" t="str">
        <f>Rangs!H80</f>
        <v/>
      </c>
      <c r="H81" s="207" t="str">
        <f>Rangs!I80</f>
        <v/>
      </c>
      <c r="I81" s="207" t="str">
        <f>Rangs!J80</f>
        <v/>
      </c>
      <c r="J81" s="207" t="str">
        <f>Rangs!K80</f>
        <v/>
      </c>
      <c r="K81" s="207" t="str">
        <f>Rangs!L80</f>
        <v/>
      </c>
      <c r="L81" s="207" t="str">
        <f>Rangs!M80</f>
        <v/>
      </c>
      <c r="M81" s="207" t="str">
        <f>Rangs!N80</f>
        <v/>
      </c>
      <c r="N81" s="207" t="str">
        <f>Rangs!O80</f>
        <v/>
      </c>
      <c r="O81" s="215" t="str">
        <f>Rangs!P80</f>
        <v/>
      </c>
      <c r="P81" s="203" t="s">
        <v>253</v>
      </c>
      <c r="Q81" s="137">
        <f>ABS(Q9-Q31)</f>
        <v>0</v>
      </c>
      <c r="R81" s="202" t="s">
        <v>95</v>
      </c>
      <c r="S81" s="137">
        <f t="shared" si="0"/>
        <v>0</v>
      </c>
      <c r="T81" s="140"/>
      <c r="U81" s="141"/>
      <c r="V81" s="153"/>
    </row>
    <row r="82" spans="1:22">
      <c r="A82" s="192" t="str">
        <f>Rangs!B81</f>
        <v/>
      </c>
      <c r="B82" s="192" t="str">
        <f>Rangs!C81</f>
        <v/>
      </c>
      <c r="C82" s="207" t="str">
        <f>Rangs!D81</f>
        <v/>
      </c>
      <c r="D82" s="207" t="str">
        <f>Rangs!E81</f>
        <v/>
      </c>
      <c r="E82" s="207" t="str">
        <f>Rangs!F81</f>
        <v/>
      </c>
      <c r="F82" s="207" t="str">
        <f>Rangs!G81</f>
        <v/>
      </c>
      <c r="G82" s="207" t="str">
        <f>Rangs!H81</f>
        <v/>
      </c>
      <c r="H82" s="207" t="str">
        <f>Rangs!I81</f>
        <v/>
      </c>
      <c r="I82" s="207" t="str">
        <f>Rangs!J81</f>
        <v/>
      </c>
      <c r="J82" s="207" t="str">
        <f>Rangs!K81</f>
        <v/>
      </c>
      <c r="K82" s="207" t="str">
        <f>Rangs!L81</f>
        <v/>
      </c>
      <c r="L82" s="207" t="str">
        <f>Rangs!M81</f>
        <v/>
      </c>
      <c r="M82" s="207" t="str">
        <f>Rangs!N81</f>
        <v/>
      </c>
      <c r="N82" s="207" t="str">
        <f>Rangs!O81</f>
        <v/>
      </c>
      <c r="O82" s="215" t="str">
        <f>Rangs!P81</f>
        <v/>
      </c>
      <c r="P82" s="203" t="s">
        <v>267</v>
      </c>
      <c r="Q82" s="137">
        <f>ABS(Q9-Q33)</f>
        <v>0</v>
      </c>
      <c r="R82" s="202" t="s">
        <v>95</v>
      </c>
      <c r="S82" s="137">
        <f t="shared" si="0"/>
        <v>0</v>
      </c>
      <c r="T82" s="140"/>
      <c r="U82" s="141"/>
      <c r="V82" s="153"/>
    </row>
    <row r="83" spans="1:22">
      <c r="A83" s="192" t="str">
        <f>Rangs!B82</f>
        <v/>
      </c>
      <c r="B83" s="192" t="str">
        <f>Rangs!C82</f>
        <v/>
      </c>
      <c r="C83" s="207" t="str">
        <f>Rangs!D82</f>
        <v/>
      </c>
      <c r="D83" s="207" t="str">
        <f>Rangs!E82</f>
        <v/>
      </c>
      <c r="E83" s="207" t="str">
        <f>Rangs!F82</f>
        <v/>
      </c>
      <c r="F83" s="207" t="str">
        <f>Rangs!G82</f>
        <v/>
      </c>
      <c r="G83" s="207" t="str">
        <f>Rangs!H82</f>
        <v/>
      </c>
      <c r="H83" s="207" t="str">
        <f>Rangs!I82</f>
        <v/>
      </c>
      <c r="I83" s="207" t="str">
        <f>Rangs!J82</f>
        <v/>
      </c>
      <c r="J83" s="207" t="str">
        <f>Rangs!K82</f>
        <v/>
      </c>
      <c r="K83" s="207" t="str">
        <f>Rangs!L82</f>
        <v/>
      </c>
      <c r="L83" s="207" t="str">
        <f>Rangs!M82</f>
        <v/>
      </c>
      <c r="M83" s="207" t="str">
        <f>Rangs!N82</f>
        <v/>
      </c>
      <c r="N83" s="207" t="str">
        <f>Rangs!O82</f>
        <v/>
      </c>
      <c r="O83" s="215" t="str">
        <f>Rangs!P82</f>
        <v/>
      </c>
      <c r="P83" s="203" t="s">
        <v>173</v>
      </c>
      <c r="Q83" s="137">
        <f>ABS(Q11-Q13)</f>
        <v>0</v>
      </c>
      <c r="R83" s="202" t="s">
        <v>95</v>
      </c>
      <c r="S83" s="137">
        <f t="shared" si="0"/>
        <v>0</v>
      </c>
      <c r="T83" s="140"/>
      <c r="U83" s="141"/>
      <c r="V83" s="153"/>
    </row>
    <row r="84" spans="1:22">
      <c r="A84" s="192" t="str">
        <f>Rangs!B83</f>
        <v/>
      </c>
      <c r="B84" s="192" t="str">
        <f>Rangs!C83</f>
        <v/>
      </c>
      <c r="C84" s="207" t="str">
        <f>Rangs!D83</f>
        <v/>
      </c>
      <c r="D84" s="207" t="str">
        <f>Rangs!E83</f>
        <v/>
      </c>
      <c r="E84" s="207" t="str">
        <f>Rangs!F83</f>
        <v/>
      </c>
      <c r="F84" s="207" t="str">
        <f>Rangs!G83</f>
        <v/>
      </c>
      <c r="G84" s="207" t="str">
        <f>Rangs!H83</f>
        <v/>
      </c>
      <c r="H84" s="207" t="str">
        <f>Rangs!I83</f>
        <v/>
      </c>
      <c r="I84" s="207" t="str">
        <f>Rangs!J83</f>
        <v/>
      </c>
      <c r="J84" s="207" t="str">
        <f>Rangs!K83</f>
        <v/>
      </c>
      <c r="K84" s="207" t="str">
        <f>Rangs!L83</f>
        <v/>
      </c>
      <c r="L84" s="207" t="str">
        <f>Rangs!M83</f>
        <v/>
      </c>
      <c r="M84" s="207" t="str">
        <f>Rangs!N83</f>
        <v/>
      </c>
      <c r="N84" s="207" t="str">
        <f>Rangs!O83</f>
        <v/>
      </c>
      <c r="O84" s="215" t="str">
        <f>Rangs!P83</f>
        <v/>
      </c>
      <c r="P84" s="203" t="s">
        <v>178</v>
      </c>
      <c r="Q84" s="137">
        <f>ABS(Q11-Q15)</f>
        <v>0</v>
      </c>
      <c r="R84" s="202" t="s">
        <v>95</v>
      </c>
      <c r="S84" s="137">
        <f t="shared" si="0"/>
        <v>0</v>
      </c>
      <c r="T84" s="140"/>
      <c r="U84" s="141"/>
      <c r="V84" s="153"/>
    </row>
    <row r="85" spans="1:22">
      <c r="A85" s="192" t="str">
        <f>Rangs!B84</f>
        <v/>
      </c>
      <c r="B85" s="192" t="str">
        <f>Rangs!C84</f>
        <v/>
      </c>
      <c r="C85" s="207" t="str">
        <f>Rangs!D84</f>
        <v/>
      </c>
      <c r="D85" s="207" t="str">
        <f>Rangs!E84</f>
        <v/>
      </c>
      <c r="E85" s="207" t="str">
        <f>Rangs!F84</f>
        <v/>
      </c>
      <c r="F85" s="207" t="str">
        <f>Rangs!G84</f>
        <v/>
      </c>
      <c r="G85" s="207" t="str">
        <f>Rangs!H84</f>
        <v/>
      </c>
      <c r="H85" s="207" t="str">
        <f>Rangs!I84</f>
        <v/>
      </c>
      <c r="I85" s="207" t="str">
        <f>Rangs!J84</f>
        <v/>
      </c>
      <c r="J85" s="207" t="str">
        <f>Rangs!K84</f>
        <v/>
      </c>
      <c r="K85" s="207" t="str">
        <f>Rangs!L84</f>
        <v/>
      </c>
      <c r="L85" s="207" t="str">
        <f>Rangs!M84</f>
        <v/>
      </c>
      <c r="M85" s="207" t="str">
        <f>Rangs!N84</f>
        <v/>
      </c>
      <c r="N85" s="207" t="str">
        <f>Rangs!O84</f>
        <v/>
      </c>
      <c r="O85" s="215" t="str">
        <f>Rangs!P84</f>
        <v/>
      </c>
      <c r="P85" s="203" t="s">
        <v>184</v>
      </c>
      <c r="Q85" s="137">
        <f>ABS(Q11-Q17)</f>
        <v>0</v>
      </c>
      <c r="R85" s="202" t="s">
        <v>95</v>
      </c>
      <c r="S85" s="137">
        <f t="shared" si="0"/>
        <v>0</v>
      </c>
      <c r="T85" s="140"/>
      <c r="U85" s="141"/>
      <c r="V85" s="153"/>
    </row>
    <row r="86" spans="1:22">
      <c r="A86" s="192" t="str">
        <f>Rangs!B85</f>
        <v/>
      </c>
      <c r="B86" s="192" t="str">
        <f>Rangs!C85</f>
        <v/>
      </c>
      <c r="C86" s="207" t="str">
        <f>Rangs!D85</f>
        <v/>
      </c>
      <c r="D86" s="207" t="str">
        <f>Rangs!E85</f>
        <v/>
      </c>
      <c r="E86" s="207" t="str">
        <f>Rangs!F85</f>
        <v/>
      </c>
      <c r="F86" s="207" t="str">
        <f>Rangs!G85</f>
        <v/>
      </c>
      <c r="G86" s="207" t="str">
        <f>Rangs!H85</f>
        <v/>
      </c>
      <c r="H86" s="207" t="str">
        <f>Rangs!I85</f>
        <v/>
      </c>
      <c r="I86" s="207" t="str">
        <f>Rangs!J85</f>
        <v/>
      </c>
      <c r="J86" s="207" t="str">
        <f>Rangs!K85</f>
        <v/>
      </c>
      <c r="K86" s="207" t="str">
        <f>Rangs!L85</f>
        <v/>
      </c>
      <c r="L86" s="207" t="str">
        <f>Rangs!M85</f>
        <v/>
      </c>
      <c r="M86" s="207" t="str">
        <f>Rangs!N85</f>
        <v/>
      </c>
      <c r="N86" s="207" t="str">
        <f>Rangs!O85</f>
        <v/>
      </c>
      <c r="O86" s="215" t="str">
        <f>Rangs!P85</f>
        <v/>
      </c>
      <c r="P86" s="203" t="s">
        <v>191</v>
      </c>
      <c r="Q86" s="137">
        <f>ABS(Q11-Q19)</f>
        <v>0</v>
      </c>
      <c r="R86" s="202" t="s">
        <v>95</v>
      </c>
      <c r="S86" s="137">
        <f t="shared" si="0"/>
        <v>0</v>
      </c>
      <c r="T86" s="140"/>
      <c r="U86" s="141"/>
      <c r="V86" s="153"/>
    </row>
    <row r="87" spans="1:22">
      <c r="A87" s="192" t="str">
        <f>Rangs!B86</f>
        <v/>
      </c>
      <c r="B87" s="192" t="str">
        <f>Rangs!C86</f>
        <v/>
      </c>
      <c r="C87" s="207" t="str">
        <f>Rangs!D86</f>
        <v/>
      </c>
      <c r="D87" s="207" t="str">
        <f>Rangs!E86</f>
        <v/>
      </c>
      <c r="E87" s="207" t="str">
        <f>Rangs!F86</f>
        <v/>
      </c>
      <c r="F87" s="207" t="str">
        <f>Rangs!G86</f>
        <v/>
      </c>
      <c r="G87" s="207" t="str">
        <f>Rangs!H86</f>
        <v/>
      </c>
      <c r="H87" s="207" t="str">
        <f>Rangs!I86</f>
        <v/>
      </c>
      <c r="I87" s="207" t="str">
        <f>Rangs!J86</f>
        <v/>
      </c>
      <c r="J87" s="207" t="str">
        <f>Rangs!K86</f>
        <v/>
      </c>
      <c r="K87" s="207" t="str">
        <f>Rangs!L86</f>
        <v/>
      </c>
      <c r="L87" s="207" t="str">
        <f>Rangs!M86</f>
        <v/>
      </c>
      <c r="M87" s="207" t="str">
        <f>Rangs!N86</f>
        <v/>
      </c>
      <c r="N87" s="207" t="str">
        <f>Rangs!O86</f>
        <v/>
      </c>
      <c r="O87" s="215" t="str">
        <f>Rangs!P86</f>
        <v/>
      </c>
      <c r="P87" s="203" t="s">
        <v>199</v>
      </c>
      <c r="Q87" s="137">
        <f>ABS(Q11-Q21)</f>
        <v>0</v>
      </c>
      <c r="R87" s="202" t="s">
        <v>95</v>
      </c>
      <c r="S87" s="137">
        <f t="shared" si="0"/>
        <v>0</v>
      </c>
      <c r="T87" s="140"/>
      <c r="U87" s="141"/>
      <c r="V87" s="153"/>
    </row>
    <row r="88" spans="1:22">
      <c r="A88" s="192" t="str">
        <f>Rangs!B87</f>
        <v/>
      </c>
      <c r="B88" s="192" t="str">
        <f>Rangs!C87</f>
        <v/>
      </c>
      <c r="C88" s="207" t="str">
        <f>Rangs!D87</f>
        <v/>
      </c>
      <c r="D88" s="207" t="str">
        <f>Rangs!E87</f>
        <v/>
      </c>
      <c r="E88" s="207" t="str">
        <f>Rangs!F87</f>
        <v/>
      </c>
      <c r="F88" s="207" t="str">
        <f>Rangs!G87</f>
        <v/>
      </c>
      <c r="G88" s="207" t="str">
        <f>Rangs!H87</f>
        <v/>
      </c>
      <c r="H88" s="207" t="str">
        <f>Rangs!I87</f>
        <v/>
      </c>
      <c r="I88" s="207" t="str">
        <f>Rangs!J87</f>
        <v/>
      </c>
      <c r="J88" s="207" t="str">
        <f>Rangs!K87</f>
        <v/>
      </c>
      <c r="K88" s="207" t="str">
        <f>Rangs!L87</f>
        <v/>
      </c>
      <c r="L88" s="207" t="str">
        <f>Rangs!M87</f>
        <v/>
      </c>
      <c r="M88" s="207" t="str">
        <f>Rangs!N87</f>
        <v/>
      </c>
      <c r="N88" s="207" t="str">
        <f>Rangs!O87</f>
        <v/>
      </c>
      <c r="O88" s="215" t="str">
        <f>Rangs!P87</f>
        <v/>
      </c>
      <c r="P88" s="203" t="s">
        <v>208</v>
      </c>
      <c r="Q88" s="137">
        <f>ABS(Q11-Q23)</f>
        <v>0</v>
      </c>
      <c r="R88" s="202" t="s">
        <v>95</v>
      </c>
      <c r="S88" s="137">
        <f t="shared" si="0"/>
        <v>0</v>
      </c>
      <c r="T88" s="140"/>
      <c r="U88" s="141"/>
      <c r="V88" s="153"/>
    </row>
    <row r="89" spans="1:22">
      <c r="A89" s="192" t="str">
        <f>Rangs!B88</f>
        <v/>
      </c>
      <c r="B89" s="192" t="str">
        <f>Rangs!C88</f>
        <v/>
      </c>
      <c r="C89" s="207" t="str">
        <f>Rangs!D88</f>
        <v/>
      </c>
      <c r="D89" s="207" t="str">
        <f>Rangs!E88</f>
        <v/>
      </c>
      <c r="E89" s="207" t="str">
        <f>Rangs!F88</f>
        <v/>
      </c>
      <c r="F89" s="207" t="str">
        <f>Rangs!G88</f>
        <v/>
      </c>
      <c r="G89" s="207" t="str">
        <f>Rangs!H88</f>
        <v/>
      </c>
      <c r="H89" s="207" t="str">
        <f>Rangs!I88</f>
        <v/>
      </c>
      <c r="I89" s="207" t="str">
        <f>Rangs!J88</f>
        <v/>
      </c>
      <c r="J89" s="207" t="str">
        <f>Rangs!K88</f>
        <v/>
      </c>
      <c r="K89" s="207" t="str">
        <f>Rangs!L88</f>
        <v/>
      </c>
      <c r="L89" s="207" t="str">
        <f>Rangs!M88</f>
        <v/>
      </c>
      <c r="M89" s="207" t="str">
        <f>Rangs!N88</f>
        <v/>
      </c>
      <c r="N89" s="207" t="str">
        <f>Rangs!O88</f>
        <v/>
      </c>
      <c r="O89" s="215" t="str">
        <f>Rangs!P88</f>
        <v/>
      </c>
      <c r="P89" s="203" t="s">
        <v>218</v>
      </c>
      <c r="Q89" s="137">
        <f>ABS(Q11-Q25)</f>
        <v>0</v>
      </c>
      <c r="R89" s="202" t="s">
        <v>95</v>
      </c>
      <c r="S89" s="137">
        <f t="shared" si="0"/>
        <v>0</v>
      </c>
      <c r="T89" s="140"/>
      <c r="U89" s="141"/>
      <c r="V89" s="153"/>
    </row>
    <row r="90" spans="1:22">
      <c r="A90" s="192" t="str">
        <f>Rangs!B89</f>
        <v/>
      </c>
      <c r="B90" s="192" t="str">
        <f>Rangs!C89</f>
        <v/>
      </c>
      <c r="C90" s="207" t="str">
        <f>Rangs!D89</f>
        <v/>
      </c>
      <c r="D90" s="207" t="str">
        <f>Rangs!E89</f>
        <v/>
      </c>
      <c r="E90" s="207" t="str">
        <f>Rangs!F89</f>
        <v/>
      </c>
      <c r="F90" s="207" t="str">
        <f>Rangs!G89</f>
        <v/>
      </c>
      <c r="G90" s="207" t="str">
        <f>Rangs!H89</f>
        <v/>
      </c>
      <c r="H90" s="207" t="str">
        <f>Rangs!I89</f>
        <v/>
      </c>
      <c r="I90" s="207" t="str">
        <f>Rangs!J89</f>
        <v/>
      </c>
      <c r="J90" s="207" t="str">
        <f>Rangs!K89</f>
        <v/>
      </c>
      <c r="K90" s="207" t="str">
        <f>Rangs!L89</f>
        <v/>
      </c>
      <c r="L90" s="207" t="str">
        <f>Rangs!M89</f>
        <v/>
      </c>
      <c r="M90" s="207" t="str">
        <f>Rangs!N89</f>
        <v/>
      </c>
      <c r="N90" s="207" t="str">
        <f>Rangs!O89</f>
        <v/>
      </c>
      <c r="O90" s="215" t="str">
        <f>Rangs!P89</f>
        <v/>
      </c>
      <c r="P90" s="203" t="s">
        <v>229</v>
      </c>
      <c r="Q90" s="137">
        <f>ABS(Q11-Q27)</f>
        <v>0</v>
      </c>
      <c r="R90" s="202" t="s">
        <v>95</v>
      </c>
      <c r="S90" s="137">
        <f t="shared" si="0"/>
        <v>0</v>
      </c>
      <c r="T90" s="140"/>
      <c r="U90" s="141"/>
      <c r="V90" s="153"/>
    </row>
    <row r="91" spans="1:22">
      <c r="A91" s="192" t="str">
        <f>Rangs!B90</f>
        <v/>
      </c>
      <c r="B91" s="192" t="str">
        <f>Rangs!C90</f>
        <v/>
      </c>
      <c r="C91" s="207" t="str">
        <f>Rangs!D90</f>
        <v/>
      </c>
      <c r="D91" s="207" t="str">
        <f>Rangs!E90</f>
        <v/>
      </c>
      <c r="E91" s="207" t="str">
        <f>Rangs!F90</f>
        <v/>
      </c>
      <c r="F91" s="207" t="str">
        <f>Rangs!G90</f>
        <v/>
      </c>
      <c r="G91" s="207" t="str">
        <f>Rangs!H90</f>
        <v/>
      </c>
      <c r="H91" s="207" t="str">
        <f>Rangs!I90</f>
        <v/>
      </c>
      <c r="I91" s="207" t="str">
        <f>Rangs!J90</f>
        <v/>
      </c>
      <c r="J91" s="207" t="str">
        <f>Rangs!K90</f>
        <v/>
      </c>
      <c r="K91" s="207" t="str">
        <f>Rangs!L90</f>
        <v/>
      </c>
      <c r="L91" s="207" t="str">
        <f>Rangs!M90</f>
        <v/>
      </c>
      <c r="M91" s="207" t="str">
        <f>Rangs!N90</f>
        <v/>
      </c>
      <c r="N91" s="207" t="str">
        <f>Rangs!O90</f>
        <v/>
      </c>
      <c r="O91" s="215" t="str">
        <f>Rangs!P90</f>
        <v/>
      </c>
      <c r="P91" s="203" t="s">
        <v>241</v>
      </c>
      <c r="Q91" s="137">
        <f>ABS(Q11-Q29)</f>
        <v>0</v>
      </c>
      <c r="R91" s="202" t="s">
        <v>95</v>
      </c>
      <c r="S91" s="137">
        <f t="shared" si="0"/>
        <v>0</v>
      </c>
      <c r="T91" s="140"/>
      <c r="U91" s="141"/>
      <c r="V91" s="153"/>
    </row>
    <row r="92" spans="1:22">
      <c r="A92" s="192" t="str">
        <f>Rangs!B91</f>
        <v/>
      </c>
      <c r="B92" s="192" t="str">
        <f>Rangs!C91</f>
        <v/>
      </c>
      <c r="C92" s="207" t="str">
        <f>Rangs!D91</f>
        <v/>
      </c>
      <c r="D92" s="207" t="str">
        <f>Rangs!E91</f>
        <v/>
      </c>
      <c r="E92" s="207" t="str">
        <f>Rangs!F91</f>
        <v/>
      </c>
      <c r="F92" s="207" t="str">
        <f>Rangs!G91</f>
        <v/>
      </c>
      <c r="G92" s="207" t="str">
        <f>Rangs!H91</f>
        <v/>
      </c>
      <c r="H92" s="207" t="str">
        <f>Rangs!I91</f>
        <v/>
      </c>
      <c r="I92" s="207" t="str">
        <f>Rangs!J91</f>
        <v/>
      </c>
      <c r="J92" s="207" t="str">
        <f>Rangs!K91</f>
        <v/>
      </c>
      <c r="K92" s="207" t="str">
        <f>Rangs!L91</f>
        <v/>
      </c>
      <c r="L92" s="207" t="str">
        <f>Rangs!M91</f>
        <v/>
      </c>
      <c r="M92" s="207" t="str">
        <f>Rangs!N91</f>
        <v/>
      </c>
      <c r="N92" s="207" t="str">
        <f>Rangs!O91</f>
        <v/>
      </c>
      <c r="O92" s="215" t="str">
        <f>Rangs!P91</f>
        <v/>
      </c>
      <c r="P92" s="203" t="s">
        <v>254</v>
      </c>
      <c r="Q92" s="137">
        <f>ABS(Q11-Q31)</f>
        <v>0</v>
      </c>
      <c r="R92" s="202" t="s">
        <v>95</v>
      </c>
      <c r="S92" s="137">
        <f t="shared" si="0"/>
        <v>0</v>
      </c>
      <c r="T92" s="140"/>
      <c r="U92" s="141"/>
      <c r="V92" s="153"/>
    </row>
    <row r="93" spans="1:22">
      <c r="A93" s="192" t="str">
        <f>Rangs!B92</f>
        <v/>
      </c>
      <c r="B93" s="192" t="str">
        <f>Rangs!C92</f>
        <v/>
      </c>
      <c r="C93" s="207" t="str">
        <f>Rangs!D92</f>
        <v/>
      </c>
      <c r="D93" s="207" t="str">
        <f>Rangs!E92</f>
        <v/>
      </c>
      <c r="E93" s="207" t="str">
        <f>Rangs!F92</f>
        <v/>
      </c>
      <c r="F93" s="207" t="str">
        <f>Rangs!G92</f>
        <v/>
      </c>
      <c r="G93" s="207" t="str">
        <f>Rangs!H92</f>
        <v/>
      </c>
      <c r="H93" s="207" t="str">
        <f>Rangs!I92</f>
        <v/>
      </c>
      <c r="I93" s="207" t="str">
        <f>Rangs!J92</f>
        <v/>
      </c>
      <c r="J93" s="207" t="str">
        <f>Rangs!K92</f>
        <v/>
      </c>
      <c r="K93" s="207" t="str">
        <f>Rangs!L92</f>
        <v/>
      </c>
      <c r="L93" s="207" t="str">
        <f>Rangs!M92</f>
        <v/>
      </c>
      <c r="M93" s="207" t="str">
        <f>Rangs!N92</f>
        <v/>
      </c>
      <c r="N93" s="207" t="str">
        <f>Rangs!O92</f>
        <v/>
      </c>
      <c r="O93" s="215" t="str">
        <f>Rangs!P92</f>
        <v/>
      </c>
      <c r="P93" s="203" t="s">
        <v>268</v>
      </c>
      <c r="Q93" s="137">
        <f>ABS(Q11-Q33)</f>
        <v>0</v>
      </c>
      <c r="R93" s="202" t="s">
        <v>95</v>
      </c>
      <c r="S93" s="137">
        <f t="shared" si="0"/>
        <v>0</v>
      </c>
      <c r="T93" s="140"/>
      <c r="U93" s="141"/>
      <c r="V93" s="153"/>
    </row>
    <row r="94" spans="1:22">
      <c r="A94" s="192" t="str">
        <f>Rangs!B93</f>
        <v/>
      </c>
      <c r="B94" s="192" t="str">
        <f>Rangs!C93</f>
        <v/>
      </c>
      <c r="C94" s="207" t="str">
        <f>Rangs!D93</f>
        <v/>
      </c>
      <c r="D94" s="207" t="str">
        <f>Rangs!E93</f>
        <v/>
      </c>
      <c r="E94" s="207" t="str">
        <f>Rangs!F93</f>
        <v/>
      </c>
      <c r="F94" s="207" t="str">
        <f>Rangs!G93</f>
        <v/>
      </c>
      <c r="G94" s="207" t="str">
        <f>Rangs!H93</f>
        <v/>
      </c>
      <c r="H94" s="207" t="str">
        <f>Rangs!I93</f>
        <v/>
      </c>
      <c r="I94" s="207" t="str">
        <f>Rangs!J93</f>
        <v/>
      </c>
      <c r="J94" s="207" t="str">
        <f>Rangs!K93</f>
        <v/>
      </c>
      <c r="K94" s="207" t="str">
        <f>Rangs!L93</f>
        <v/>
      </c>
      <c r="L94" s="207" t="str">
        <f>Rangs!M93</f>
        <v/>
      </c>
      <c r="M94" s="207" t="str">
        <f>Rangs!N93</f>
        <v/>
      </c>
      <c r="N94" s="207" t="str">
        <f>Rangs!O93</f>
        <v/>
      </c>
      <c r="O94" s="215" t="str">
        <f>Rangs!P93</f>
        <v/>
      </c>
      <c r="P94" s="203" t="s">
        <v>179</v>
      </c>
      <c r="Q94" s="137">
        <f>ABS(Q13-Q15)</f>
        <v>0</v>
      </c>
      <c r="R94" s="202" t="s">
        <v>95</v>
      </c>
      <c r="S94" s="137">
        <f t="shared" si="0"/>
        <v>0</v>
      </c>
      <c r="T94" s="140"/>
      <c r="U94" s="141"/>
      <c r="V94" s="153"/>
    </row>
    <row r="95" spans="1:22">
      <c r="A95" s="192" t="str">
        <f>Rangs!B94</f>
        <v/>
      </c>
      <c r="B95" s="192" t="str">
        <f>Rangs!C94</f>
        <v/>
      </c>
      <c r="C95" s="207" t="str">
        <f>Rangs!D94</f>
        <v/>
      </c>
      <c r="D95" s="207" t="str">
        <f>Rangs!E94</f>
        <v/>
      </c>
      <c r="E95" s="207" t="str">
        <f>Rangs!F94</f>
        <v/>
      </c>
      <c r="F95" s="207" t="str">
        <f>Rangs!G94</f>
        <v/>
      </c>
      <c r="G95" s="207" t="str">
        <f>Rangs!H94</f>
        <v/>
      </c>
      <c r="H95" s="207" t="str">
        <f>Rangs!I94</f>
        <v/>
      </c>
      <c r="I95" s="207" t="str">
        <f>Rangs!J94</f>
        <v/>
      </c>
      <c r="J95" s="207" t="str">
        <f>Rangs!K94</f>
        <v/>
      </c>
      <c r="K95" s="207" t="str">
        <f>Rangs!L94</f>
        <v/>
      </c>
      <c r="L95" s="207" t="str">
        <f>Rangs!M94</f>
        <v/>
      </c>
      <c r="M95" s="207" t="str">
        <f>Rangs!N94</f>
        <v/>
      </c>
      <c r="N95" s="207" t="str">
        <f>Rangs!O94</f>
        <v/>
      </c>
      <c r="O95" s="215" t="str">
        <f>Rangs!P94</f>
        <v/>
      </c>
      <c r="P95" s="203" t="s">
        <v>185</v>
      </c>
      <c r="Q95" s="137">
        <f>ABS(Q13-Q17)</f>
        <v>0</v>
      </c>
      <c r="R95" s="202" t="s">
        <v>95</v>
      </c>
      <c r="S95" s="137">
        <f t="shared" si="0"/>
        <v>0</v>
      </c>
      <c r="T95" s="140"/>
      <c r="U95" s="141"/>
      <c r="V95" s="153"/>
    </row>
    <row r="96" spans="1:22">
      <c r="A96" s="192" t="str">
        <f>Rangs!B95</f>
        <v/>
      </c>
      <c r="B96" s="192" t="str">
        <f>Rangs!C95</f>
        <v/>
      </c>
      <c r="C96" s="207" t="str">
        <f>Rangs!D95</f>
        <v/>
      </c>
      <c r="D96" s="207" t="str">
        <f>Rangs!E95</f>
        <v/>
      </c>
      <c r="E96" s="207" t="str">
        <f>Rangs!F95</f>
        <v/>
      </c>
      <c r="F96" s="207" t="str">
        <f>Rangs!G95</f>
        <v/>
      </c>
      <c r="G96" s="207" t="str">
        <f>Rangs!H95</f>
        <v/>
      </c>
      <c r="H96" s="207" t="str">
        <f>Rangs!I95</f>
        <v/>
      </c>
      <c r="I96" s="207" t="str">
        <f>Rangs!J95</f>
        <v/>
      </c>
      <c r="J96" s="207" t="str">
        <f>Rangs!K95</f>
        <v/>
      </c>
      <c r="K96" s="207" t="str">
        <f>Rangs!L95</f>
        <v/>
      </c>
      <c r="L96" s="207" t="str">
        <f>Rangs!M95</f>
        <v/>
      </c>
      <c r="M96" s="207" t="str">
        <f>Rangs!N95</f>
        <v/>
      </c>
      <c r="N96" s="207" t="str">
        <f>Rangs!O95</f>
        <v/>
      </c>
      <c r="O96" s="215" t="str">
        <f>Rangs!P95</f>
        <v/>
      </c>
      <c r="P96" s="203" t="s">
        <v>192</v>
      </c>
      <c r="Q96" s="137">
        <f>ABS(Q13-Q19)</f>
        <v>0</v>
      </c>
      <c r="R96" s="202" t="s">
        <v>95</v>
      </c>
      <c r="S96" s="137">
        <f t="shared" si="0"/>
        <v>0</v>
      </c>
      <c r="T96" s="140"/>
      <c r="U96" s="141"/>
      <c r="V96" s="153"/>
    </row>
    <row r="97" spans="1:22">
      <c r="A97" s="192" t="str">
        <f>Rangs!B96</f>
        <v/>
      </c>
      <c r="B97" s="192" t="str">
        <f>Rangs!C96</f>
        <v/>
      </c>
      <c r="C97" s="207" t="str">
        <f>Rangs!D96</f>
        <v/>
      </c>
      <c r="D97" s="207" t="str">
        <f>Rangs!E96</f>
        <v/>
      </c>
      <c r="E97" s="207" t="str">
        <f>Rangs!F96</f>
        <v/>
      </c>
      <c r="F97" s="207" t="str">
        <f>Rangs!G96</f>
        <v/>
      </c>
      <c r="G97" s="207" t="str">
        <f>Rangs!H96</f>
        <v/>
      </c>
      <c r="H97" s="207" t="str">
        <f>Rangs!I96</f>
        <v/>
      </c>
      <c r="I97" s="207" t="str">
        <f>Rangs!J96</f>
        <v/>
      </c>
      <c r="J97" s="207" t="str">
        <f>Rangs!K96</f>
        <v/>
      </c>
      <c r="K97" s="207" t="str">
        <f>Rangs!L96</f>
        <v/>
      </c>
      <c r="L97" s="207" t="str">
        <f>Rangs!M96</f>
        <v/>
      </c>
      <c r="M97" s="207" t="str">
        <f>Rangs!N96</f>
        <v/>
      </c>
      <c r="N97" s="207" t="str">
        <f>Rangs!O96</f>
        <v/>
      </c>
      <c r="O97" s="215" t="str">
        <f>Rangs!P96</f>
        <v/>
      </c>
      <c r="P97" s="203" t="s">
        <v>200</v>
      </c>
      <c r="Q97" s="137">
        <f>ABS(Q13-Q21)</f>
        <v>0</v>
      </c>
      <c r="R97" s="202" t="s">
        <v>95</v>
      </c>
      <c r="S97" s="137">
        <f t="shared" si="0"/>
        <v>0</v>
      </c>
      <c r="T97" s="140"/>
      <c r="U97" s="141"/>
      <c r="V97" s="153"/>
    </row>
    <row r="98" spans="1:22">
      <c r="A98" s="192" t="str">
        <f>Rangs!B97</f>
        <v/>
      </c>
      <c r="B98" s="192" t="str">
        <f>Rangs!C97</f>
        <v/>
      </c>
      <c r="C98" s="207" t="str">
        <f>Rangs!D97</f>
        <v/>
      </c>
      <c r="D98" s="207" t="str">
        <f>Rangs!E97</f>
        <v/>
      </c>
      <c r="E98" s="207" t="str">
        <f>Rangs!F97</f>
        <v/>
      </c>
      <c r="F98" s="207" t="str">
        <f>Rangs!G97</f>
        <v/>
      </c>
      <c r="G98" s="207" t="str">
        <f>Rangs!H97</f>
        <v/>
      </c>
      <c r="H98" s="207" t="str">
        <f>Rangs!I97</f>
        <v/>
      </c>
      <c r="I98" s="207" t="str">
        <f>Rangs!J97</f>
        <v/>
      </c>
      <c r="J98" s="207" t="str">
        <f>Rangs!K97</f>
        <v/>
      </c>
      <c r="K98" s="207" t="str">
        <f>Rangs!L97</f>
        <v/>
      </c>
      <c r="L98" s="207" t="str">
        <f>Rangs!M97</f>
        <v/>
      </c>
      <c r="M98" s="207" t="str">
        <f>Rangs!N97</f>
        <v/>
      </c>
      <c r="N98" s="207" t="str">
        <f>Rangs!O97</f>
        <v/>
      </c>
      <c r="O98" s="215" t="str">
        <f>Rangs!P97</f>
        <v/>
      </c>
      <c r="P98" s="203" t="s">
        <v>209</v>
      </c>
      <c r="Q98" s="137">
        <f>ABS(Q13-Q23)</f>
        <v>0</v>
      </c>
      <c r="R98" s="202" t="s">
        <v>95</v>
      </c>
      <c r="S98" s="137">
        <f t="shared" si="0"/>
        <v>0</v>
      </c>
      <c r="T98" s="140"/>
      <c r="U98" s="141"/>
      <c r="V98" s="153"/>
    </row>
    <row r="99" spans="1:22">
      <c r="A99" s="192" t="str">
        <f>Rangs!B98</f>
        <v/>
      </c>
      <c r="B99" s="192" t="str">
        <f>Rangs!C98</f>
        <v/>
      </c>
      <c r="C99" s="207" t="str">
        <f>Rangs!D98</f>
        <v/>
      </c>
      <c r="D99" s="207" t="str">
        <f>Rangs!E98</f>
        <v/>
      </c>
      <c r="E99" s="207" t="str">
        <f>Rangs!F98</f>
        <v/>
      </c>
      <c r="F99" s="207" t="str">
        <f>Rangs!G98</f>
        <v/>
      </c>
      <c r="G99" s="207" t="str">
        <f>Rangs!H98</f>
        <v/>
      </c>
      <c r="H99" s="207" t="str">
        <f>Rangs!I98</f>
        <v/>
      </c>
      <c r="I99" s="207" t="str">
        <f>Rangs!J98</f>
        <v/>
      </c>
      <c r="J99" s="207" t="str">
        <f>Rangs!K98</f>
        <v/>
      </c>
      <c r="K99" s="207" t="str">
        <f>Rangs!L98</f>
        <v/>
      </c>
      <c r="L99" s="207" t="str">
        <f>Rangs!M98</f>
        <v/>
      </c>
      <c r="M99" s="207" t="str">
        <f>Rangs!N98</f>
        <v/>
      </c>
      <c r="N99" s="207" t="str">
        <f>Rangs!O98</f>
        <v/>
      </c>
      <c r="O99" s="215" t="str">
        <f>Rangs!P98</f>
        <v/>
      </c>
      <c r="P99" s="203" t="s">
        <v>219</v>
      </c>
      <c r="Q99" s="137">
        <f>ABS(Q13-Q25)</f>
        <v>0</v>
      </c>
      <c r="R99" s="202" t="s">
        <v>95</v>
      </c>
      <c r="S99" s="137">
        <f t="shared" si="0"/>
        <v>0</v>
      </c>
      <c r="T99" s="140"/>
      <c r="U99" s="141"/>
      <c r="V99" s="153"/>
    </row>
    <row r="100" spans="1:22">
      <c r="A100" s="192" t="str">
        <f>Rangs!B99</f>
        <v/>
      </c>
      <c r="B100" s="192" t="str">
        <f>Rangs!C99</f>
        <v/>
      </c>
      <c r="C100" s="207" t="str">
        <f>Rangs!D99</f>
        <v/>
      </c>
      <c r="D100" s="207" t="str">
        <f>Rangs!E99</f>
        <v/>
      </c>
      <c r="E100" s="207" t="str">
        <f>Rangs!F99</f>
        <v/>
      </c>
      <c r="F100" s="207" t="str">
        <f>Rangs!G99</f>
        <v/>
      </c>
      <c r="G100" s="207" t="str">
        <f>Rangs!H99</f>
        <v/>
      </c>
      <c r="H100" s="207" t="str">
        <f>Rangs!I99</f>
        <v/>
      </c>
      <c r="I100" s="207" t="str">
        <f>Rangs!J99</f>
        <v/>
      </c>
      <c r="J100" s="207" t="str">
        <f>Rangs!K99</f>
        <v/>
      </c>
      <c r="K100" s="207" t="str">
        <f>Rangs!L99</f>
        <v/>
      </c>
      <c r="L100" s="207" t="str">
        <f>Rangs!M99</f>
        <v/>
      </c>
      <c r="M100" s="207" t="str">
        <f>Rangs!N99</f>
        <v/>
      </c>
      <c r="N100" s="207" t="str">
        <f>Rangs!O99</f>
        <v/>
      </c>
      <c r="O100" s="215" t="str">
        <f>Rangs!P99</f>
        <v/>
      </c>
      <c r="P100" s="203" t="s">
        <v>230</v>
      </c>
      <c r="Q100" s="137">
        <f>ABS(Q13-Q27)</f>
        <v>0</v>
      </c>
      <c r="R100" s="202" t="s">
        <v>95</v>
      </c>
      <c r="S100" s="137">
        <f t="shared" si="0"/>
        <v>0</v>
      </c>
      <c r="T100" s="140"/>
      <c r="U100" s="141"/>
      <c r="V100" s="153"/>
    </row>
    <row r="101" spans="1:22">
      <c r="A101" s="192" t="str">
        <f>Rangs!B100</f>
        <v/>
      </c>
      <c r="B101" s="192" t="str">
        <f>Rangs!C100</f>
        <v/>
      </c>
      <c r="C101" s="207" t="str">
        <f>Rangs!D100</f>
        <v/>
      </c>
      <c r="D101" s="207" t="str">
        <f>Rangs!E100</f>
        <v/>
      </c>
      <c r="E101" s="207" t="str">
        <f>Rangs!F100</f>
        <v/>
      </c>
      <c r="F101" s="207" t="str">
        <f>Rangs!G100</f>
        <v/>
      </c>
      <c r="G101" s="207" t="str">
        <f>Rangs!H100</f>
        <v/>
      </c>
      <c r="H101" s="207" t="str">
        <f>Rangs!I100</f>
        <v/>
      </c>
      <c r="I101" s="207" t="str">
        <f>Rangs!J100</f>
        <v/>
      </c>
      <c r="J101" s="207" t="str">
        <f>Rangs!K100</f>
        <v/>
      </c>
      <c r="K101" s="207" t="str">
        <f>Rangs!L100</f>
        <v/>
      </c>
      <c r="L101" s="207" t="str">
        <f>Rangs!M100</f>
        <v/>
      </c>
      <c r="M101" s="207" t="str">
        <f>Rangs!N100</f>
        <v/>
      </c>
      <c r="N101" s="207" t="str">
        <f>Rangs!O100</f>
        <v/>
      </c>
      <c r="O101" s="215" t="str">
        <f>Rangs!P100</f>
        <v/>
      </c>
      <c r="P101" s="203" t="s">
        <v>242</v>
      </c>
      <c r="Q101" s="137">
        <f>ABS(Q13-Q29)</f>
        <v>0</v>
      </c>
      <c r="R101" s="202" t="s">
        <v>95</v>
      </c>
      <c r="S101" s="137">
        <f t="shared" si="0"/>
        <v>0</v>
      </c>
      <c r="T101" s="140"/>
      <c r="U101" s="141"/>
      <c r="V101" s="153"/>
    </row>
    <row r="102" spans="1:22">
      <c r="A102" s="192" t="str">
        <f>Rangs!B101</f>
        <v/>
      </c>
      <c r="B102" s="192" t="str">
        <f>Rangs!C101</f>
        <v/>
      </c>
      <c r="C102" s="207" t="str">
        <f>Rangs!D101</f>
        <v/>
      </c>
      <c r="D102" s="207" t="str">
        <f>Rangs!E101</f>
        <v/>
      </c>
      <c r="E102" s="207" t="str">
        <f>Rangs!F101</f>
        <v/>
      </c>
      <c r="F102" s="207" t="str">
        <f>Rangs!G101</f>
        <v/>
      </c>
      <c r="G102" s="207" t="str">
        <f>Rangs!H101</f>
        <v/>
      </c>
      <c r="H102" s="207" t="str">
        <f>Rangs!I101</f>
        <v/>
      </c>
      <c r="I102" s="207" t="str">
        <f>Rangs!J101</f>
        <v/>
      </c>
      <c r="J102" s="207" t="str">
        <f>Rangs!K101</f>
        <v/>
      </c>
      <c r="K102" s="207" t="str">
        <f>Rangs!L101</f>
        <v/>
      </c>
      <c r="L102" s="207" t="str">
        <f>Rangs!M101</f>
        <v/>
      </c>
      <c r="M102" s="207" t="str">
        <f>Rangs!N101</f>
        <v/>
      </c>
      <c r="N102" s="207" t="str">
        <f>Rangs!O101</f>
        <v/>
      </c>
      <c r="O102" s="215" t="str">
        <f>Rangs!P101</f>
        <v/>
      </c>
      <c r="P102" s="203" t="s">
        <v>255</v>
      </c>
      <c r="Q102" s="137">
        <f>ABS(Q13-Q31)</f>
        <v>0</v>
      </c>
      <c r="R102" s="202" t="s">
        <v>95</v>
      </c>
      <c r="S102" s="137">
        <f t="shared" si="0"/>
        <v>0</v>
      </c>
      <c r="T102" s="140"/>
      <c r="U102" s="141"/>
      <c r="V102" s="153"/>
    </row>
    <row r="103" spans="1:22">
      <c r="A103" s="192" t="str">
        <f>Rangs!B102</f>
        <v/>
      </c>
      <c r="B103" s="192" t="str">
        <f>Rangs!C102</f>
        <v/>
      </c>
      <c r="C103" s="207" t="str">
        <f>Rangs!D102</f>
        <v/>
      </c>
      <c r="D103" s="207" t="str">
        <f>Rangs!E102</f>
        <v/>
      </c>
      <c r="E103" s="207" t="str">
        <f>Rangs!F102</f>
        <v/>
      </c>
      <c r="F103" s="207" t="str">
        <f>Rangs!G102</f>
        <v/>
      </c>
      <c r="G103" s="207" t="str">
        <f>Rangs!H102</f>
        <v/>
      </c>
      <c r="H103" s="207" t="str">
        <f>Rangs!I102</f>
        <v/>
      </c>
      <c r="I103" s="207" t="str">
        <f>Rangs!J102</f>
        <v/>
      </c>
      <c r="J103" s="207" t="str">
        <f>Rangs!K102</f>
        <v/>
      </c>
      <c r="K103" s="207" t="str">
        <f>Rangs!L102</f>
        <v/>
      </c>
      <c r="L103" s="207" t="str">
        <f>Rangs!M102</f>
        <v/>
      </c>
      <c r="M103" s="207" t="str">
        <f>Rangs!N102</f>
        <v/>
      </c>
      <c r="N103" s="207" t="str">
        <f>Rangs!O102</f>
        <v/>
      </c>
      <c r="O103" s="215" t="str">
        <f>Rangs!P102</f>
        <v/>
      </c>
      <c r="P103" s="203" t="s">
        <v>269</v>
      </c>
      <c r="Q103" s="137">
        <f>ABS(Q13-Q33)</f>
        <v>0</v>
      </c>
      <c r="R103" s="202" t="s">
        <v>95</v>
      </c>
      <c r="S103" s="137">
        <f t="shared" si="0"/>
        <v>0</v>
      </c>
      <c r="T103" s="140"/>
      <c r="U103" s="141"/>
      <c r="V103" s="153"/>
    </row>
    <row r="104" spans="1:22">
      <c r="A104" s="192" t="str">
        <f>Rangs!B103</f>
        <v/>
      </c>
      <c r="B104" s="192" t="str">
        <f>Rangs!C103</f>
        <v/>
      </c>
      <c r="C104" s="207" t="str">
        <f>Rangs!D103</f>
        <v/>
      </c>
      <c r="D104" s="207" t="str">
        <f>Rangs!E103</f>
        <v/>
      </c>
      <c r="E104" s="207" t="str">
        <f>Rangs!F103</f>
        <v/>
      </c>
      <c r="F104" s="207" t="str">
        <f>Rangs!G103</f>
        <v/>
      </c>
      <c r="G104" s="207" t="str">
        <f>Rangs!H103</f>
        <v/>
      </c>
      <c r="H104" s="207" t="str">
        <f>Rangs!I103</f>
        <v/>
      </c>
      <c r="I104" s="207" t="str">
        <f>Rangs!J103</f>
        <v/>
      </c>
      <c r="J104" s="207" t="str">
        <f>Rangs!K103</f>
        <v/>
      </c>
      <c r="K104" s="207" t="str">
        <f>Rangs!L103</f>
        <v/>
      </c>
      <c r="L104" s="207" t="str">
        <f>Rangs!M103</f>
        <v/>
      </c>
      <c r="M104" s="207" t="str">
        <f>Rangs!N103</f>
        <v/>
      </c>
      <c r="N104" s="207" t="str">
        <f>Rangs!O103</f>
        <v/>
      </c>
      <c r="O104" s="215" t="str">
        <f>Rangs!P103</f>
        <v/>
      </c>
      <c r="P104" s="203" t="s">
        <v>186</v>
      </c>
      <c r="Q104" s="137">
        <f>ABS(Q15-Q17)</f>
        <v>0</v>
      </c>
      <c r="R104" s="202" t="s">
        <v>95</v>
      </c>
      <c r="S104" s="137">
        <f t="shared" si="0"/>
        <v>0</v>
      </c>
      <c r="T104" s="140"/>
      <c r="U104" s="141"/>
      <c r="V104" s="153"/>
    </row>
    <row r="105" spans="1:22">
      <c r="A105" s="192" t="str">
        <f>Rangs!B104</f>
        <v/>
      </c>
      <c r="B105" s="192" t="str">
        <f>Rangs!C104</f>
        <v/>
      </c>
      <c r="C105" s="207" t="str">
        <f>Rangs!D104</f>
        <v/>
      </c>
      <c r="D105" s="207" t="str">
        <f>Rangs!E104</f>
        <v/>
      </c>
      <c r="E105" s="207" t="str">
        <f>Rangs!F104</f>
        <v/>
      </c>
      <c r="F105" s="207" t="str">
        <f>Rangs!G104</f>
        <v/>
      </c>
      <c r="G105" s="207" t="str">
        <f>Rangs!H104</f>
        <v/>
      </c>
      <c r="H105" s="207" t="str">
        <f>Rangs!I104</f>
        <v/>
      </c>
      <c r="I105" s="207" t="str">
        <f>Rangs!J104</f>
        <v/>
      </c>
      <c r="J105" s="207" t="str">
        <f>Rangs!K104</f>
        <v/>
      </c>
      <c r="K105" s="207" t="str">
        <f>Rangs!L104</f>
        <v/>
      </c>
      <c r="L105" s="207" t="str">
        <f>Rangs!M104</f>
        <v/>
      </c>
      <c r="M105" s="207" t="str">
        <f>Rangs!N104</f>
        <v/>
      </c>
      <c r="N105" s="207" t="str">
        <f>Rangs!O104</f>
        <v/>
      </c>
      <c r="O105" s="215" t="str">
        <f>Rangs!P104</f>
        <v/>
      </c>
      <c r="P105" s="203" t="s">
        <v>193</v>
      </c>
      <c r="Q105" s="137">
        <f>ABS(Q15-Q19)</f>
        <v>0</v>
      </c>
      <c r="R105" s="202" t="s">
        <v>95</v>
      </c>
      <c r="S105" s="137">
        <f t="shared" si="0"/>
        <v>0</v>
      </c>
      <c r="T105" s="140"/>
      <c r="U105" s="141"/>
      <c r="V105" s="153"/>
    </row>
    <row r="106" spans="1:22">
      <c r="P106" s="203" t="s">
        <v>201</v>
      </c>
      <c r="Q106" s="137">
        <f>ABS(Q15-Q21)</f>
        <v>0</v>
      </c>
      <c r="R106" s="202" t="s">
        <v>95</v>
      </c>
      <c r="S106" s="137">
        <f t="shared" si="0"/>
        <v>0</v>
      </c>
      <c r="T106" s="140"/>
      <c r="U106" s="141"/>
      <c r="V106" s="153"/>
    </row>
    <row r="107" spans="1:22">
      <c r="P107" s="203" t="s">
        <v>210</v>
      </c>
      <c r="Q107" s="137">
        <f>ABS(Q15-Q23)</f>
        <v>0</v>
      </c>
      <c r="R107" s="202" t="s">
        <v>95</v>
      </c>
      <c r="S107" s="137">
        <f t="shared" si="0"/>
        <v>0</v>
      </c>
      <c r="T107" s="140"/>
      <c r="U107" s="141"/>
      <c r="V107" s="153"/>
    </row>
    <row r="108" spans="1:22">
      <c r="P108" s="203" t="s">
        <v>220</v>
      </c>
      <c r="Q108" s="137">
        <f>ABS(Q15-Q25)</f>
        <v>0</v>
      </c>
      <c r="R108" s="202" t="s">
        <v>95</v>
      </c>
      <c r="S108" s="137">
        <f t="shared" si="0"/>
        <v>0</v>
      </c>
      <c r="T108" s="140"/>
      <c r="U108" s="141"/>
      <c r="V108" s="153"/>
    </row>
    <row r="109" spans="1:22">
      <c r="P109" s="203" t="s">
        <v>231</v>
      </c>
      <c r="Q109" s="137">
        <f>ABS(Q15-Q27)</f>
        <v>0</v>
      </c>
      <c r="R109" s="202" t="s">
        <v>95</v>
      </c>
      <c r="S109" s="137">
        <f t="shared" si="0"/>
        <v>0</v>
      </c>
      <c r="T109" s="140"/>
      <c r="U109" s="141"/>
      <c r="V109" s="153"/>
    </row>
    <row r="110" spans="1:22">
      <c r="P110" s="203" t="s">
        <v>243</v>
      </c>
      <c r="Q110" s="137">
        <f>ABS(Q15-Q29)</f>
        <v>0</v>
      </c>
      <c r="R110" s="202" t="s">
        <v>95</v>
      </c>
      <c r="S110" s="137">
        <f t="shared" si="0"/>
        <v>0</v>
      </c>
      <c r="T110" s="140"/>
      <c r="U110" s="141"/>
      <c r="V110" s="153"/>
    </row>
    <row r="111" spans="1:22">
      <c r="P111" s="203" t="s">
        <v>256</v>
      </c>
      <c r="Q111" s="137">
        <f>ABS(Q15-Q31)</f>
        <v>0</v>
      </c>
      <c r="R111" s="202" t="s">
        <v>95</v>
      </c>
      <c r="S111" s="137">
        <f t="shared" si="0"/>
        <v>0</v>
      </c>
      <c r="T111" s="140"/>
      <c r="U111" s="141"/>
      <c r="V111" s="153"/>
    </row>
    <row r="112" spans="1:22">
      <c r="P112" s="203" t="s">
        <v>270</v>
      </c>
      <c r="Q112" s="137">
        <f>ABS(Q15-Q33)</f>
        <v>0</v>
      </c>
      <c r="R112" s="202" t="s">
        <v>95</v>
      </c>
      <c r="S112" s="137">
        <f t="shared" si="0"/>
        <v>0</v>
      </c>
      <c r="T112" s="140"/>
      <c r="U112" s="141"/>
      <c r="V112" s="153"/>
    </row>
    <row r="113" spans="16:22">
      <c r="P113" s="203" t="s">
        <v>194</v>
      </c>
      <c r="Q113" s="137">
        <f>ABS(Q17-Q19)</f>
        <v>0</v>
      </c>
      <c r="R113" s="202" t="s">
        <v>95</v>
      </c>
      <c r="S113" s="137">
        <f t="shared" si="0"/>
        <v>0</v>
      </c>
      <c r="T113" s="177"/>
      <c r="U113" s="141"/>
      <c r="V113" s="153"/>
    </row>
    <row r="114" spans="16:22">
      <c r="P114" s="203" t="s">
        <v>202</v>
      </c>
      <c r="Q114" s="137">
        <f>ABS(Q17-Q21)</f>
        <v>0</v>
      </c>
      <c r="R114" s="202" t="s">
        <v>95</v>
      </c>
      <c r="S114" s="137">
        <f t="shared" si="0"/>
        <v>0</v>
      </c>
      <c r="T114" s="177"/>
      <c r="U114" s="141"/>
      <c r="V114" s="153"/>
    </row>
    <row r="115" spans="16:22">
      <c r="P115" s="203" t="s">
        <v>211</v>
      </c>
      <c r="Q115" s="137">
        <f>ABS(Q17-Q23)</f>
        <v>0</v>
      </c>
      <c r="R115" s="202" t="s">
        <v>95</v>
      </c>
      <c r="S115" s="137">
        <f t="shared" ref="S115:S148" si="1">$S$42*SQRT((($Q$3*15*(15+1))/(6)))</f>
        <v>0</v>
      </c>
      <c r="T115" s="177"/>
      <c r="U115" s="141"/>
      <c r="V115" s="153"/>
    </row>
    <row r="116" spans="16:22">
      <c r="P116" s="203" t="s">
        <v>221</v>
      </c>
      <c r="Q116" s="137">
        <f>ABS(Q17-Q25)</f>
        <v>0</v>
      </c>
      <c r="R116" s="202" t="s">
        <v>95</v>
      </c>
      <c r="S116" s="137">
        <f t="shared" si="1"/>
        <v>0</v>
      </c>
      <c r="T116" s="177"/>
      <c r="U116" s="141"/>
      <c r="V116" s="153"/>
    </row>
    <row r="117" spans="16:22">
      <c r="P117" s="203" t="s">
        <v>232</v>
      </c>
      <c r="Q117" s="137">
        <f>ABS(Q17-Q27)</f>
        <v>0</v>
      </c>
      <c r="R117" s="202" t="s">
        <v>95</v>
      </c>
      <c r="S117" s="137">
        <f t="shared" si="1"/>
        <v>0</v>
      </c>
      <c r="T117" s="177"/>
      <c r="U117" s="141"/>
      <c r="V117" s="153"/>
    </row>
    <row r="118" spans="16:22">
      <c r="P118" s="203" t="s">
        <v>244</v>
      </c>
      <c r="Q118" s="137">
        <f>ABS(Q17-Q29)</f>
        <v>0</v>
      </c>
      <c r="R118" s="202" t="s">
        <v>95</v>
      </c>
      <c r="S118" s="137">
        <f t="shared" si="1"/>
        <v>0</v>
      </c>
      <c r="T118" s="177"/>
      <c r="U118" s="141"/>
      <c r="V118" s="153"/>
    </row>
    <row r="119" spans="16:22">
      <c r="P119" s="203" t="s">
        <v>257</v>
      </c>
      <c r="Q119" s="137">
        <f>ABS(Q17-Q31)</f>
        <v>0</v>
      </c>
      <c r="R119" s="202" t="s">
        <v>95</v>
      </c>
      <c r="S119" s="137">
        <f t="shared" si="1"/>
        <v>0</v>
      </c>
      <c r="T119" s="177"/>
      <c r="U119" s="141"/>
      <c r="V119" s="153"/>
    </row>
    <row r="120" spans="16:22">
      <c r="P120" s="203" t="s">
        <v>271</v>
      </c>
      <c r="Q120" s="137">
        <f>ABS(Q17-Q33)</f>
        <v>0</v>
      </c>
      <c r="R120" s="202" t="s">
        <v>95</v>
      </c>
      <c r="S120" s="137">
        <f t="shared" si="1"/>
        <v>0</v>
      </c>
      <c r="T120" s="177"/>
      <c r="U120" s="141"/>
      <c r="V120" s="153"/>
    </row>
    <row r="121" spans="16:22">
      <c r="P121" s="203" t="s">
        <v>203</v>
      </c>
      <c r="Q121" s="137">
        <f>ABS(Q19-Q21)</f>
        <v>0</v>
      </c>
      <c r="R121" s="202" t="s">
        <v>95</v>
      </c>
      <c r="S121" s="137">
        <f t="shared" si="1"/>
        <v>0</v>
      </c>
      <c r="T121" s="177"/>
      <c r="U121" s="141"/>
      <c r="V121" s="153"/>
    </row>
    <row r="122" spans="16:22">
      <c r="P122" s="203" t="s">
        <v>212</v>
      </c>
      <c r="Q122" s="137">
        <f>ABS(Q19-Q23)</f>
        <v>0</v>
      </c>
      <c r="R122" s="202" t="s">
        <v>95</v>
      </c>
      <c r="S122" s="137">
        <f t="shared" si="1"/>
        <v>0</v>
      </c>
      <c r="T122" s="177"/>
      <c r="U122" s="141"/>
      <c r="V122" s="153"/>
    </row>
    <row r="123" spans="16:22">
      <c r="P123" s="203" t="s">
        <v>222</v>
      </c>
      <c r="Q123" s="137">
        <f>ABS(Q19-Q25)</f>
        <v>0</v>
      </c>
      <c r="R123" s="202" t="s">
        <v>95</v>
      </c>
      <c r="S123" s="137">
        <f t="shared" si="1"/>
        <v>0</v>
      </c>
      <c r="T123" s="177"/>
      <c r="U123" s="141"/>
      <c r="V123" s="153"/>
    </row>
    <row r="124" spans="16:22">
      <c r="P124" s="203" t="s">
        <v>233</v>
      </c>
      <c r="Q124" s="137">
        <f>ABS(Q19-Q27)</f>
        <v>0</v>
      </c>
      <c r="R124" s="202" t="s">
        <v>95</v>
      </c>
      <c r="S124" s="137">
        <f t="shared" si="1"/>
        <v>0</v>
      </c>
      <c r="T124" s="177"/>
      <c r="U124" s="141"/>
      <c r="V124" s="153"/>
    </row>
    <row r="125" spans="16:22">
      <c r="P125" s="203" t="s">
        <v>245</v>
      </c>
      <c r="Q125" s="137">
        <f>ABS(Q19-Q29)</f>
        <v>0</v>
      </c>
      <c r="R125" s="202" t="s">
        <v>95</v>
      </c>
      <c r="S125" s="137">
        <f t="shared" si="1"/>
        <v>0</v>
      </c>
      <c r="T125" s="177"/>
      <c r="U125" s="141"/>
      <c r="V125" s="153"/>
    </row>
    <row r="126" spans="16:22">
      <c r="P126" s="203" t="s">
        <v>258</v>
      </c>
      <c r="Q126" s="137">
        <f>ABS(Q19-Q31)</f>
        <v>0</v>
      </c>
      <c r="R126" s="202" t="s">
        <v>95</v>
      </c>
      <c r="S126" s="137">
        <f t="shared" si="1"/>
        <v>0</v>
      </c>
      <c r="T126" s="177"/>
      <c r="U126" s="141"/>
      <c r="V126" s="153"/>
    </row>
    <row r="127" spans="16:22">
      <c r="P127" s="203" t="s">
        <v>272</v>
      </c>
      <c r="Q127" s="137">
        <f>ABS(Q19-Q33)</f>
        <v>0</v>
      </c>
      <c r="R127" s="202" t="s">
        <v>95</v>
      </c>
      <c r="S127" s="137">
        <f t="shared" si="1"/>
        <v>0</v>
      </c>
      <c r="T127" s="177"/>
      <c r="U127" s="141"/>
      <c r="V127" s="153"/>
    </row>
    <row r="128" spans="16:22">
      <c r="P128" s="203" t="s">
        <v>213</v>
      </c>
      <c r="Q128" s="137">
        <f>ABS(Q21-Q23)</f>
        <v>0</v>
      </c>
      <c r="R128" s="202" t="s">
        <v>95</v>
      </c>
      <c r="S128" s="137">
        <f t="shared" si="1"/>
        <v>0</v>
      </c>
      <c r="T128" s="177"/>
      <c r="U128" s="141"/>
      <c r="V128" s="153"/>
    </row>
    <row r="129" spans="16:22">
      <c r="P129" s="203" t="s">
        <v>223</v>
      </c>
      <c r="Q129" s="137">
        <f>ABS(Q21-Q25)</f>
        <v>0</v>
      </c>
      <c r="R129" s="202" t="s">
        <v>95</v>
      </c>
      <c r="S129" s="137">
        <f t="shared" si="1"/>
        <v>0</v>
      </c>
      <c r="T129" s="177"/>
      <c r="U129" s="141"/>
      <c r="V129" s="153"/>
    </row>
    <row r="130" spans="16:22">
      <c r="P130" s="203" t="s">
        <v>234</v>
      </c>
      <c r="Q130" s="137">
        <f>ABS(Q21-Q27)</f>
        <v>0</v>
      </c>
      <c r="R130" s="202" t="s">
        <v>95</v>
      </c>
      <c r="S130" s="137">
        <f t="shared" si="1"/>
        <v>0</v>
      </c>
      <c r="T130" s="177"/>
      <c r="U130" s="141"/>
      <c r="V130" s="153"/>
    </row>
    <row r="131" spans="16:22">
      <c r="P131" s="203" t="s">
        <v>246</v>
      </c>
      <c r="Q131" s="137">
        <f>ABS(Q21-Q29)</f>
        <v>0</v>
      </c>
      <c r="R131" s="202" t="s">
        <v>95</v>
      </c>
      <c r="S131" s="137">
        <f t="shared" si="1"/>
        <v>0</v>
      </c>
      <c r="T131" s="177"/>
      <c r="U131" s="141"/>
      <c r="V131" s="153"/>
    </row>
    <row r="132" spans="16:22">
      <c r="P132" s="203" t="s">
        <v>259</v>
      </c>
      <c r="Q132" s="137">
        <f>ABS(Q21-Q31)</f>
        <v>0</v>
      </c>
      <c r="R132" s="202" t="s">
        <v>95</v>
      </c>
      <c r="S132" s="137">
        <f t="shared" si="1"/>
        <v>0</v>
      </c>
      <c r="T132" s="177"/>
      <c r="U132" s="141"/>
      <c r="V132" s="153"/>
    </row>
    <row r="133" spans="16:22">
      <c r="P133" s="203" t="s">
        <v>273</v>
      </c>
      <c r="Q133" s="137">
        <f>ABS(Q21-Q33)</f>
        <v>0</v>
      </c>
      <c r="R133" s="202" t="s">
        <v>95</v>
      </c>
      <c r="S133" s="137">
        <f t="shared" si="1"/>
        <v>0</v>
      </c>
      <c r="T133" s="177"/>
      <c r="U133" s="141"/>
      <c r="V133" s="153"/>
    </row>
    <row r="134" spans="16:22">
      <c r="P134" s="203" t="s">
        <v>224</v>
      </c>
      <c r="Q134" s="137">
        <f>ABS(Q23-Q25)</f>
        <v>0</v>
      </c>
      <c r="R134" s="202" t="s">
        <v>95</v>
      </c>
      <c r="S134" s="137">
        <f t="shared" si="1"/>
        <v>0</v>
      </c>
      <c r="T134" s="177"/>
      <c r="U134" s="141"/>
      <c r="V134" s="153"/>
    </row>
    <row r="135" spans="16:22">
      <c r="P135" s="203" t="s">
        <v>235</v>
      </c>
      <c r="Q135" s="137">
        <f>ABS(Q23-Q27)</f>
        <v>0</v>
      </c>
      <c r="R135" s="202" t="s">
        <v>95</v>
      </c>
      <c r="S135" s="137">
        <f t="shared" si="1"/>
        <v>0</v>
      </c>
      <c r="T135" s="177"/>
      <c r="U135" s="141"/>
      <c r="V135" s="153"/>
    </row>
    <row r="136" spans="16:22">
      <c r="P136" s="203" t="s">
        <v>247</v>
      </c>
      <c r="Q136" s="137">
        <f>ABS(Q23-Q29)</f>
        <v>0</v>
      </c>
      <c r="R136" s="202" t="s">
        <v>95</v>
      </c>
      <c r="S136" s="137">
        <f t="shared" si="1"/>
        <v>0</v>
      </c>
      <c r="T136" s="177"/>
      <c r="U136" s="141"/>
      <c r="V136" s="153"/>
    </row>
    <row r="137" spans="16:22">
      <c r="P137" s="203" t="s">
        <v>260</v>
      </c>
      <c r="Q137" s="137">
        <f>ABS(Q23-Q31)</f>
        <v>0</v>
      </c>
      <c r="R137" s="202" t="s">
        <v>95</v>
      </c>
      <c r="S137" s="137">
        <f t="shared" si="1"/>
        <v>0</v>
      </c>
      <c r="T137" s="177"/>
      <c r="U137" s="141"/>
      <c r="V137" s="153"/>
    </row>
    <row r="138" spans="16:22">
      <c r="P138" s="203" t="s">
        <v>274</v>
      </c>
      <c r="Q138" s="137">
        <f>ABS(Q23-Q33)</f>
        <v>0</v>
      </c>
      <c r="R138" s="202" t="s">
        <v>95</v>
      </c>
      <c r="S138" s="137">
        <f t="shared" si="1"/>
        <v>0</v>
      </c>
      <c r="T138" s="177"/>
      <c r="U138" s="141"/>
      <c r="V138" s="153"/>
    </row>
    <row r="139" spans="16:22">
      <c r="P139" s="203" t="s">
        <v>236</v>
      </c>
      <c r="Q139" s="137">
        <f>ABS(Q25-Q27)</f>
        <v>0</v>
      </c>
      <c r="R139" s="202" t="s">
        <v>95</v>
      </c>
      <c r="S139" s="137">
        <f t="shared" si="1"/>
        <v>0</v>
      </c>
      <c r="T139" s="177"/>
      <c r="U139" s="141"/>
      <c r="V139" s="153"/>
    </row>
    <row r="140" spans="16:22">
      <c r="P140" s="203" t="s">
        <v>248</v>
      </c>
      <c r="Q140" s="137">
        <f>ABS(Q25-Q29)</f>
        <v>0</v>
      </c>
      <c r="R140" s="202" t="s">
        <v>95</v>
      </c>
      <c r="S140" s="137">
        <f t="shared" si="1"/>
        <v>0</v>
      </c>
      <c r="T140" s="177"/>
      <c r="U140" s="141"/>
      <c r="V140" s="153"/>
    </row>
    <row r="141" spans="16:22">
      <c r="P141" s="203" t="s">
        <v>261</v>
      </c>
      <c r="Q141" s="137">
        <f>ABS(Q25-Q31)</f>
        <v>0</v>
      </c>
      <c r="R141" s="202" t="s">
        <v>95</v>
      </c>
      <c r="S141" s="137">
        <f t="shared" si="1"/>
        <v>0</v>
      </c>
      <c r="T141" s="177"/>
      <c r="U141" s="141"/>
      <c r="V141" s="153"/>
    </row>
    <row r="142" spans="16:22">
      <c r="P142" s="203" t="s">
        <v>275</v>
      </c>
      <c r="Q142" s="137">
        <f>ABS(Q25-Q33)</f>
        <v>0</v>
      </c>
      <c r="R142" s="202" t="s">
        <v>95</v>
      </c>
      <c r="S142" s="137">
        <f t="shared" si="1"/>
        <v>0</v>
      </c>
      <c r="T142" s="177"/>
      <c r="U142" s="141"/>
      <c r="V142" s="153"/>
    </row>
    <row r="143" spans="16:22">
      <c r="P143" s="203" t="s">
        <v>249</v>
      </c>
      <c r="Q143" s="137">
        <f>ABS(Q27-Q29)</f>
        <v>0</v>
      </c>
      <c r="R143" s="202" t="s">
        <v>95</v>
      </c>
      <c r="S143" s="137">
        <f t="shared" si="1"/>
        <v>0</v>
      </c>
      <c r="T143" s="177"/>
      <c r="U143" s="141"/>
      <c r="V143" s="153"/>
    </row>
    <row r="144" spans="16:22">
      <c r="P144" s="203" t="s">
        <v>262</v>
      </c>
      <c r="Q144" s="137">
        <f>ABS(Q27-Q31)</f>
        <v>0</v>
      </c>
      <c r="R144" s="202" t="s">
        <v>95</v>
      </c>
      <c r="S144" s="137">
        <f t="shared" si="1"/>
        <v>0</v>
      </c>
      <c r="T144" s="177"/>
      <c r="U144" s="141"/>
      <c r="V144" s="153"/>
    </row>
    <row r="145" spans="16:22">
      <c r="P145" s="203" t="s">
        <v>276</v>
      </c>
      <c r="Q145" s="137">
        <f>ABS(Q27-Q33)</f>
        <v>0</v>
      </c>
      <c r="R145" s="202" t="s">
        <v>95</v>
      </c>
      <c r="S145" s="137">
        <f t="shared" si="1"/>
        <v>0</v>
      </c>
      <c r="T145" s="177"/>
      <c r="U145" s="141"/>
      <c r="V145" s="153"/>
    </row>
    <row r="146" spans="16:22">
      <c r="P146" s="203" t="s">
        <v>263</v>
      </c>
      <c r="Q146" s="137">
        <f>ABS(Q29-Q31)</f>
        <v>0</v>
      </c>
      <c r="R146" s="202" t="s">
        <v>95</v>
      </c>
      <c r="S146" s="137">
        <f t="shared" si="1"/>
        <v>0</v>
      </c>
      <c r="T146" s="177"/>
      <c r="U146" s="141"/>
      <c r="V146" s="153"/>
    </row>
    <row r="147" spans="16:22">
      <c r="P147" s="203" t="s">
        <v>277</v>
      </c>
      <c r="Q147" s="137">
        <f>ABS(Q29-Q33)</f>
        <v>0</v>
      </c>
      <c r="R147" s="202" t="s">
        <v>95</v>
      </c>
      <c r="S147" s="137">
        <f t="shared" si="1"/>
        <v>0</v>
      </c>
      <c r="T147" s="177"/>
      <c r="U147" s="141"/>
      <c r="V147" s="153"/>
    </row>
    <row r="148" spans="16:22" ht="16.2" thickBot="1">
      <c r="P148" s="204" t="s">
        <v>278</v>
      </c>
      <c r="Q148" s="155">
        <f>ABS(Q31-Q33)</f>
        <v>0</v>
      </c>
      <c r="R148" s="205" t="s">
        <v>95</v>
      </c>
      <c r="S148" s="155">
        <f t="shared" si="1"/>
        <v>0</v>
      </c>
      <c r="T148" s="206"/>
      <c r="U148" s="159"/>
      <c r="V148" s="160"/>
    </row>
    <row r="149" spans="16:22" ht="16.2" thickBot="1">
      <c r="P149" s="114"/>
      <c r="Q149" s="115"/>
      <c r="R149" s="115"/>
      <c r="S149" s="115"/>
      <c r="T149" s="115"/>
      <c r="U149" s="115"/>
      <c r="V149" s="115"/>
    </row>
    <row r="150" spans="16:22" ht="47.25" customHeight="1">
      <c r="P150" s="254" t="s">
        <v>399</v>
      </c>
      <c r="Q150" s="255"/>
      <c r="R150" s="255"/>
      <c r="S150" s="255"/>
      <c r="T150" s="255"/>
      <c r="U150" s="255"/>
      <c r="V150" s="256"/>
    </row>
    <row r="151" spans="16:22">
      <c r="P151" s="143"/>
      <c r="Q151" s="122"/>
      <c r="R151" s="122"/>
      <c r="S151" s="122"/>
      <c r="T151" s="122"/>
      <c r="U151" s="122"/>
      <c r="V151" s="144"/>
    </row>
    <row r="152" spans="16:22">
      <c r="P152" s="143"/>
      <c r="Q152" s="250"/>
      <c r="R152" s="250"/>
      <c r="S152" s="250"/>
      <c r="T152" s="250"/>
      <c r="U152" s="250"/>
      <c r="V152" s="251"/>
    </row>
    <row r="153" spans="16:22">
      <c r="P153" s="164"/>
      <c r="Q153" s="275" t="s">
        <v>81</v>
      </c>
      <c r="R153" s="276"/>
      <c r="S153" s="275" t="s">
        <v>82</v>
      </c>
      <c r="T153" s="276"/>
      <c r="U153" s="123"/>
      <c r="V153" s="165"/>
    </row>
    <row r="154" spans="16:22">
      <c r="P154" s="166" t="s">
        <v>39</v>
      </c>
      <c r="Q154" s="116">
        <v>0.05</v>
      </c>
      <c r="R154" s="116">
        <v>0.01</v>
      </c>
      <c r="S154" s="116">
        <v>0.05</v>
      </c>
      <c r="T154" s="116">
        <v>0.01</v>
      </c>
      <c r="U154" s="123"/>
      <c r="V154" s="165"/>
    </row>
    <row r="155" spans="16:22" ht="16.2" thickBot="1">
      <c r="P155" s="180" t="s">
        <v>98</v>
      </c>
      <c r="Q155" s="124">
        <v>3</v>
      </c>
      <c r="R155" s="125">
        <v>4</v>
      </c>
      <c r="S155" s="125">
        <v>5</v>
      </c>
      <c r="T155" s="118">
        <v>6</v>
      </c>
      <c r="U155" s="126"/>
      <c r="V155" s="168"/>
    </row>
    <row r="156" spans="16:22" ht="16.2" thickBot="1">
      <c r="P156" s="181" t="s">
        <v>91</v>
      </c>
      <c r="Q156" s="134">
        <v>5</v>
      </c>
      <c r="R156" s="122"/>
      <c r="S156" s="122"/>
      <c r="T156" s="122"/>
      <c r="U156" s="122"/>
      <c r="V156" s="144"/>
    </row>
    <row r="157" spans="16:22">
      <c r="P157" s="143"/>
      <c r="Q157" s="122"/>
      <c r="R157" s="169" t="s">
        <v>99</v>
      </c>
      <c r="S157" s="162">
        <f>VLOOKUP(14,_TZ3,Q156,FALSE)</f>
        <v>2.5576693901082277</v>
      </c>
      <c r="T157" s="122"/>
      <c r="U157" s="122"/>
      <c r="V157" s="144"/>
    </row>
    <row r="158" spans="16:22">
      <c r="P158" s="247" t="s">
        <v>93</v>
      </c>
      <c r="Q158" s="248"/>
      <c r="R158" s="249" t="s">
        <v>94</v>
      </c>
      <c r="S158" s="264"/>
      <c r="T158" s="135"/>
      <c r="U158" s="136"/>
      <c r="V158" s="151"/>
    </row>
    <row r="159" spans="16:22">
      <c r="P159" s="203" t="s">
        <v>164</v>
      </c>
      <c r="Q159" s="137">
        <f>ABS(Q5-Q7)</f>
        <v>0</v>
      </c>
      <c r="R159" s="202" t="s">
        <v>95</v>
      </c>
      <c r="S159" s="137">
        <f>$S$157*SQRT(($Q$3*15*(15+1))/6)</f>
        <v>0</v>
      </c>
      <c r="T159" s="140" t="s">
        <v>96</v>
      </c>
      <c r="U159" s="141"/>
      <c r="V159" s="153"/>
    </row>
    <row r="160" spans="16:22">
      <c r="P160" s="203" t="s">
        <v>165</v>
      </c>
      <c r="Q160" s="137">
        <f>ABS(Q5-Q9)</f>
        <v>0</v>
      </c>
      <c r="R160" s="202" t="s">
        <v>95</v>
      </c>
      <c r="S160" s="137">
        <f t="shared" ref="S160:S172" si="2">$S$157*SQRT(($Q$3*15*(15+1))/6)</f>
        <v>0</v>
      </c>
      <c r="T160" s="140" t="s">
        <v>135</v>
      </c>
      <c r="U160" s="141"/>
      <c r="V160" s="153"/>
    </row>
    <row r="161" spans="16:22">
      <c r="P161" s="203" t="s">
        <v>169</v>
      </c>
      <c r="Q161" s="137">
        <f>ABS(Q5-Q11)</f>
        <v>0</v>
      </c>
      <c r="R161" s="202" t="s">
        <v>95</v>
      </c>
      <c r="S161" s="137">
        <f t="shared" si="2"/>
        <v>0</v>
      </c>
      <c r="T161" s="140" t="s">
        <v>103</v>
      </c>
      <c r="U161" s="141"/>
      <c r="V161" s="153"/>
    </row>
    <row r="162" spans="16:22">
      <c r="P162" s="203" t="s">
        <v>174</v>
      </c>
      <c r="Q162" s="137">
        <f>ABS(Q5-Q13)</f>
        <v>0</v>
      </c>
      <c r="R162" s="202" t="s">
        <v>95</v>
      </c>
      <c r="S162" s="137">
        <f t="shared" si="2"/>
        <v>0</v>
      </c>
      <c r="T162" s="140"/>
      <c r="U162" s="141"/>
      <c r="V162" s="153"/>
    </row>
    <row r="163" spans="16:22">
      <c r="P163" s="203" t="s">
        <v>180</v>
      </c>
      <c r="Q163" s="137">
        <f>ABS(Q5-Q15)</f>
        <v>0</v>
      </c>
      <c r="R163" s="202" t="s">
        <v>95</v>
      </c>
      <c r="S163" s="137">
        <f t="shared" si="2"/>
        <v>0</v>
      </c>
      <c r="T163" s="140"/>
      <c r="U163" s="141"/>
      <c r="V163" s="153"/>
    </row>
    <row r="164" spans="16:22">
      <c r="P164" s="203" t="s">
        <v>187</v>
      </c>
      <c r="Q164" s="137">
        <f>ABS(Q5-Q17)</f>
        <v>0</v>
      </c>
      <c r="R164" s="202" t="s">
        <v>95</v>
      </c>
      <c r="S164" s="137">
        <f t="shared" si="2"/>
        <v>0</v>
      </c>
      <c r="T164" s="140"/>
      <c r="U164" s="141"/>
      <c r="V164" s="153"/>
    </row>
    <row r="165" spans="16:22">
      <c r="P165" s="203" t="s">
        <v>195</v>
      </c>
      <c r="Q165" s="137">
        <f>ABS(Q5-Q19)</f>
        <v>0</v>
      </c>
      <c r="R165" s="202" t="s">
        <v>95</v>
      </c>
      <c r="S165" s="137">
        <f t="shared" si="2"/>
        <v>0</v>
      </c>
      <c r="T165" s="177"/>
      <c r="U165" s="141"/>
      <c r="V165" s="153"/>
    </row>
    <row r="166" spans="16:22">
      <c r="P166" s="203" t="s">
        <v>204</v>
      </c>
      <c r="Q166" s="137">
        <f>ABS(Q5-Q21)</f>
        <v>0</v>
      </c>
      <c r="R166" s="202" t="s">
        <v>95</v>
      </c>
      <c r="S166" s="137">
        <f t="shared" si="2"/>
        <v>0</v>
      </c>
      <c r="T166" s="177"/>
      <c r="U166" s="141"/>
      <c r="V166" s="153"/>
    </row>
    <row r="167" spans="16:22">
      <c r="P167" s="203" t="s">
        <v>214</v>
      </c>
      <c r="Q167" s="137">
        <f>ABS(Q5-Q23)</f>
        <v>0</v>
      </c>
      <c r="R167" s="202" t="s">
        <v>95</v>
      </c>
      <c r="S167" s="137">
        <f t="shared" si="2"/>
        <v>0</v>
      </c>
      <c r="T167" s="177"/>
      <c r="U167" s="141"/>
      <c r="V167" s="153"/>
    </row>
    <row r="168" spans="16:22">
      <c r="P168" s="203" t="s">
        <v>225</v>
      </c>
      <c r="Q168" s="137">
        <f>ABS(Q5-Q25)</f>
        <v>0</v>
      </c>
      <c r="R168" s="202" t="s">
        <v>95</v>
      </c>
      <c r="S168" s="137">
        <f t="shared" si="2"/>
        <v>0</v>
      </c>
      <c r="T168" s="177"/>
      <c r="U168" s="141"/>
      <c r="V168" s="153"/>
    </row>
    <row r="169" spans="16:22">
      <c r="P169" s="203" t="s">
        <v>237</v>
      </c>
      <c r="Q169" s="137">
        <f>ABS(Q5-Q27)</f>
        <v>0</v>
      </c>
      <c r="R169" s="202" t="s">
        <v>95</v>
      </c>
      <c r="S169" s="137">
        <f t="shared" si="2"/>
        <v>0</v>
      </c>
      <c r="T169" s="177"/>
      <c r="U169" s="141"/>
      <c r="V169" s="153"/>
    </row>
    <row r="170" spans="16:22">
      <c r="P170" s="203" t="s">
        <v>250</v>
      </c>
      <c r="Q170" s="137">
        <f>ABS(Q5-Q29)</f>
        <v>0</v>
      </c>
      <c r="R170" s="202" t="s">
        <v>95</v>
      </c>
      <c r="S170" s="137">
        <f t="shared" si="2"/>
        <v>0</v>
      </c>
      <c r="T170" s="177"/>
      <c r="U170" s="141"/>
      <c r="V170" s="153"/>
    </row>
    <row r="171" spans="16:22">
      <c r="P171" s="203" t="s">
        <v>264</v>
      </c>
      <c r="Q171" s="137">
        <f>ABS(Q5-Q31)</f>
        <v>0</v>
      </c>
      <c r="R171" s="202" t="s">
        <v>95</v>
      </c>
      <c r="S171" s="137">
        <f t="shared" si="2"/>
        <v>0</v>
      </c>
      <c r="T171" s="177"/>
      <c r="U171" s="141"/>
      <c r="V171" s="153"/>
    </row>
    <row r="172" spans="16:22" ht="16.2" thickBot="1">
      <c r="P172" s="204" t="s">
        <v>279</v>
      </c>
      <c r="Q172" s="155">
        <f>ABS(Q5-Q33)</f>
        <v>0</v>
      </c>
      <c r="R172" s="205" t="s">
        <v>95</v>
      </c>
      <c r="S172" s="155">
        <f t="shared" si="2"/>
        <v>0</v>
      </c>
      <c r="T172" s="206"/>
      <c r="U172" s="159"/>
      <c r="V172" s="160"/>
    </row>
  </sheetData>
  <sheetProtection sheet="1" objects="1" scenarios="1" formatCells="0"/>
  <mergeCells count="12">
    <mergeCell ref="A1:V1"/>
    <mergeCell ref="A4:O4"/>
    <mergeCell ref="P35:V35"/>
    <mergeCell ref="Q37:V37"/>
    <mergeCell ref="P43:Q43"/>
    <mergeCell ref="R43:S43"/>
    <mergeCell ref="P150:V150"/>
    <mergeCell ref="Q152:V152"/>
    <mergeCell ref="Q153:R153"/>
    <mergeCell ref="S153:T153"/>
    <mergeCell ref="P158:Q158"/>
    <mergeCell ref="R158:S158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A2:J152"/>
  <sheetViews>
    <sheetView workbookViewId="0">
      <selection activeCell="D2" sqref="D2:J4"/>
    </sheetView>
  </sheetViews>
  <sheetFormatPr baseColWidth="10" defaultColWidth="11.5" defaultRowHeight="15.6"/>
  <cols>
    <col min="1" max="1" width="4.19921875" style="53" customWidth="1"/>
    <col min="2" max="2" width="3.5" style="53" customWidth="1"/>
    <col min="3" max="6" width="9.09765625" style="53" customWidth="1"/>
    <col min="7" max="7" width="4.3984375" style="53" customWidth="1"/>
    <col min="8" max="10" width="8.59765625" style="53" customWidth="1"/>
    <col min="11" max="12" width="8.59765625" style="97" customWidth="1"/>
    <col min="13" max="16384" width="11.5" style="97"/>
  </cols>
  <sheetData>
    <row r="2" spans="2:10" ht="18">
      <c r="D2" s="282" t="s">
        <v>294</v>
      </c>
      <c r="E2" s="282"/>
      <c r="F2" s="282"/>
      <c r="G2" s="282"/>
      <c r="H2" s="282"/>
      <c r="I2" s="282"/>
      <c r="J2" s="282"/>
    </row>
    <row r="3" spans="2:10" ht="18">
      <c r="D3" s="282" t="s">
        <v>296</v>
      </c>
      <c r="E3" s="282"/>
      <c r="F3" s="282"/>
      <c r="G3" s="282"/>
      <c r="H3" s="282"/>
      <c r="I3" s="282"/>
      <c r="J3" s="282"/>
    </row>
    <row r="4" spans="2:10" ht="18">
      <c r="D4" s="282" t="s">
        <v>295</v>
      </c>
      <c r="E4" s="282"/>
      <c r="F4" s="282"/>
      <c r="G4" s="282"/>
      <c r="H4" s="282"/>
      <c r="I4" s="282"/>
      <c r="J4" s="282"/>
    </row>
    <row r="7" spans="2:10">
      <c r="B7" s="56" t="s">
        <v>297</v>
      </c>
    </row>
    <row r="8" spans="2:10">
      <c r="H8" s="58"/>
      <c r="I8" s="58"/>
      <c r="J8" s="58"/>
    </row>
    <row r="9" spans="2:10">
      <c r="C9" s="225" t="s">
        <v>290</v>
      </c>
      <c r="D9" s="101" t="s">
        <v>287</v>
      </c>
      <c r="E9" s="101" t="s">
        <v>288</v>
      </c>
      <c r="F9" s="101" t="s">
        <v>289</v>
      </c>
      <c r="H9" s="58"/>
      <c r="I9" s="58"/>
      <c r="J9" s="58"/>
    </row>
    <row r="10" spans="2:10">
      <c r="C10" s="225">
        <v>1</v>
      </c>
      <c r="D10" s="102">
        <v>28</v>
      </c>
      <c r="E10" s="102">
        <v>25</v>
      </c>
      <c r="F10" s="102">
        <v>23</v>
      </c>
      <c r="H10" s="225"/>
      <c r="I10" s="58"/>
      <c r="J10" s="226"/>
    </row>
    <row r="11" spans="2:10">
      <c r="C11" s="225">
        <v>2</v>
      </c>
      <c r="D11" s="102">
        <v>38</v>
      </c>
      <c r="E11" s="102">
        <v>39</v>
      </c>
      <c r="F11" s="102">
        <v>34</v>
      </c>
      <c r="H11" s="225"/>
      <c r="I11" s="58"/>
      <c r="J11" s="226"/>
    </row>
    <row r="12" spans="2:10">
      <c r="C12" s="225">
        <v>3</v>
      </c>
      <c r="D12" s="102">
        <v>21</v>
      </c>
      <c r="E12" s="102">
        <v>18</v>
      </c>
      <c r="F12" s="102">
        <v>19</v>
      </c>
      <c r="H12" s="225"/>
      <c r="I12" s="58"/>
      <c r="J12" s="226"/>
    </row>
    <row r="13" spans="2:10">
      <c r="C13" s="225">
        <v>4</v>
      </c>
      <c r="D13" s="102">
        <v>31</v>
      </c>
      <c r="E13" s="102">
        <v>35</v>
      </c>
      <c r="F13" s="102">
        <v>27</v>
      </c>
      <c r="H13" s="225"/>
      <c r="I13" s="58"/>
      <c r="J13" s="226"/>
    </row>
    <row r="14" spans="2:10">
      <c r="C14" s="225">
        <v>5</v>
      </c>
      <c r="D14" s="102">
        <v>12</v>
      </c>
      <c r="E14" s="102">
        <v>11</v>
      </c>
      <c r="F14" s="102">
        <v>13</v>
      </c>
      <c r="H14" s="225"/>
      <c r="I14" s="58"/>
      <c r="J14" s="226"/>
    </row>
    <row r="15" spans="2:10">
      <c r="C15" s="225">
        <v>6</v>
      </c>
      <c r="D15" s="102">
        <v>15</v>
      </c>
      <c r="E15" s="102">
        <v>19</v>
      </c>
      <c r="F15" s="102">
        <v>21</v>
      </c>
      <c r="H15" s="225"/>
      <c r="I15" s="58"/>
      <c r="J15" s="226"/>
    </row>
    <row r="16" spans="2:10">
      <c r="C16" s="225">
        <v>7</v>
      </c>
      <c r="D16" s="102">
        <v>17</v>
      </c>
      <c r="E16" s="102">
        <v>23</v>
      </c>
      <c r="F16" s="102">
        <v>15</v>
      </c>
      <c r="H16" s="225"/>
      <c r="I16" s="58"/>
      <c r="J16" s="226"/>
    </row>
    <row r="17" spans="2:10">
      <c r="C17" s="225">
        <v>8</v>
      </c>
      <c r="D17" s="102">
        <v>33</v>
      </c>
      <c r="E17" s="102">
        <v>32</v>
      </c>
      <c r="F17" s="102">
        <v>23</v>
      </c>
      <c r="H17" s="225"/>
      <c r="I17" s="58"/>
      <c r="J17" s="226"/>
    </row>
    <row r="18" spans="2:10">
      <c r="C18" s="225">
        <v>9</v>
      </c>
      <c r="D18" s="102">
        <v>27</v>
      </c>
      <c r="E18" s="102">
        <v>28</v>
      </c>
      <c r="F18" s="102">
        <v>18</v>
      </c>
      <c r="H18" s="225"/>
      <c r="I18" s="58"/>
      <c r="J18" s="226"/>
    </row>
    <row r="19" spans="2:10">
      <c r="C19" s="225">
        <v>10</v>
      </c>
      <c r="D19" s="102">
        <v>28</v>
      </c>
      <c r="E19" s="102">
        <v>44</v>
      </c>
      <c r="F19" s="102">
        <v>26</v>
      </c>
      <c r="H19" s="225"/>
      <c r="I19" s="58"/>
      <c r="J19" s="226"/>
    </row>
    <row r="20" spans="2:10">
      <c r="H20" s="225"/>
      <c r="I20" s="58"/>
      <c r="J20" s="226"/>
    </row>
    <row r="21" spans="2:10">
      <c r="B21" s="56" t="s">
        <v>298</v>
      </c>
      <c r="H21" s="225"/>
      <c r="I21" s="58"/>
      <c r="J21" s="226"/>
    </row>
    <row r="22" spans="2:10">
      <c r="C22" s="227" t="s">
        <v>400</v>
      </c>
      <c r="H22" s="225"/>
      <c r="I22" s="58"/>
      <c r="J22" s="226"/>
    </row>
    <row r="23" spans="2:10">
      <c r="C23" s="227" t="s">
        <v>401</v>
      </c>
      <c r="H23" s="225"/>
      <c r="I23" s="58"/>
      <c r="J23" s="226"/>
    </row>
    <row r="24" spans="2:10">
      <c r="H24" s="225"/>
      <c r="I24" s="58"/>
      <c r="J24" s="226"/>
    </row>
    <row r="25" spans="2:10">
      <c r="B25" s="103" t="s">
        <v>355</v>
      </c>
      <c r="H25" s="225"/>
      <c r="I25" s="58"/>
      <c r="J25" s="226"/>
    </row>
    <row r="26" spans="2:10">
      <c r="H26" s="225"/>
      <c r="I26" s="58"/>
      <c r="J26" s="226"/>
    </row>
    <row r="27" spans="2:10">
      <c r="B27" s="103" t="s">
        <v>354</v>
      </c>
      <c r="H27" s="225"/>
      <c r="I27" s="58"/>
      <c r="J27" s="226"/>
    </row>
    <row r="28" spans="2:10">
      <c r="C28" s="227" t="s">
        <v>347</v>
      </c>
      <c r="H28" s="225"/>
      <c r="I28" s="58"/>
      <c r="J28" s="226"/>
    </row>
    <row r="29" spans="2:10">
      <c r="C29" s="104"/>
      <c r="H29" s="225"/>
      <c r="I29" s="58"/>
      <c r="J29" s="226"/>
    </row>
    <row r="30" spans="2:10">
      <c r="C30" s="104"/>
      <c r="D30" s="104" t="s">
        <v>348</v>
      </c>
      <c r="H30" s="225"/>
      <c r="I30" s="58"/>
      <c r="J30" s="226"/>
    </row>
    <row r="31" spans="2:10">
      <c r="C31" s="104"/>
      <c r="H31" s="225"/>
      <c r="I31" s="58"/>
      <c r="J31" s="226"/>
    </row>
    <row r="32" spans="2:10">
      <c r="C32" s="104" t="s">
        <v>349</v>
      </c>
      <c r="H32" s="225"/>
      <c r="I32" s="58"/>
      <c r="J32" s="226"/>
    </row>
    <row r="33" spans="3:10">
      <c r="C33" s="104"/>
      <c r="H33" s="225"/>
      <c r="I33" s="58"/>
      <c r="J33" s="226"/>
    </row>
    <row r="34" spans="3:10">
      <c r="C34" s="104" t="s">
        <v>350</v>
      </c>
      <c r="H34" s="225"/>
      <c r="I34" s="58"/>
      <c r="J34" s="226"/>
    </row>
    <row r="35" spans="3:10">
      <c r="C35" s="104" t="s">
        <v>351</v>
      </c>
      <c r="H35" s="225"/>
      <c r="I35" s="58"/>
      <c r="J35" s="226"/>
    </row>
    <row r="36" spans="3:10">
      <c r="C36" s="104" t="s">
        <v>352</v>
      </c>
      <c r="H36" s="225"/>
      <c r="I36" s="58"/>
      <c r="J36" s="226"/>
    </row>
    <row r="37" spans="3:10">
      <c r="C37" s="104"/>
      <c r="H37" s="225"/>
      <c r="I37" s="58"/>
      <c r="J37" s="226"/>
    </row>
    <row r="38" spans="3:10">
      <c r="C38" s="104" t="s">
        <v>353</v>
      </c>
      <c r="H38" s="225"/>
      <c r="I38" s="58"/>
      <c r="J38" s="226"/>
    </row>
    <row r="39" spans="3:10">
      <c r="H39" s="225"/>
      <c r="I39" s="58"/>
      <c r="J39" s="226"/>
    </row>
    <row r="40" spans="3:10">
      <c r="H40" s="225"/>
      <c r="I40" s="58"/>
      <c r="J40" s="226"/>
    </row>
    <row r="41" spans="3:10" ht="20.399999999999999">
      <c r="C41" s="228"/>
      <c r="H41" s="225"/>
      <c r="I41" s="58"/>
      <c r="J41" s="226"/>
    </row>
    <row r="42" spans="3:10">
      <c r="H42" s="225"/>
      <c r="I42" s="58"/>
      <c r="J42" s="226"/>
    </row>
    <row r="43" spans="3:10">
      <c r="H43" s="225"/>
      <c r="I43" s="58"/>
      <c r="J43" s="226"/>
    </row>
    <row r="44" spans="3:10">
      <c r="H44" s="225"/>
      <c r="I44" s="58"/>
      <c r="J44" s="226"/>
    </row>
    <row r="45" spans="3:10">
      <c r="H45" s="225"/>
      <c r="I45" s="58"/>
      <c r="J45" s="226"/>
    </row>
    <row r="46" spans="3:10">
      <c r="H46" s="225"/>
      <c r="I46" s="58"/>
      <c r="J46" s="226"/>
    </row>
    <row r="47" spans="3:10">
      <c r="H47" s="225"/>
      <c r="I47" s="58"/>
      <c r="J47" s="226"/>
    </row>
    <row r="48" spans="3:10">
      <c r="H48" s="225"/>
      <c r="I48" s="58"/>
      <c r="J48" s="226"/>
    </row>
    <row r="49" spans="8:10">
      <c r="H49" s="225"/>
      <c r="I49" s="58"/>
      <c r="J49" s="226"/>
    </row>
    <row r="50" spans="8:10">
      <c r="H50" s="58"/>
      <c r="I50" s="58"/>
      <c r="J50" s="58"/>
    </row>
    <row r="51" spans="8:10">
      <c r="H51" s="58"/>
      <c r="I51" s="58"/>
      <c r="J51" s="58"/>
    </row>
    <row r="52" spans="8:10">
      <c r="H52" s="58"/>
      <c r="I52" s="58"/>
      <c r="J52" s="58"/>
    </row>
    <row r="53" spans="8:10">
      <c r="H53" s="58"/>
      <c r="I53" s="58"/>
      <c r="J53" s="58"/>
    </row>
    <row r="54" spans="8:10">
      <c r="H54" s="58"/>
      <c r="I54" s="58"/>
      <c r="J54" s="58"/>
    </row>
    <row r="55" spans="8:10">
      <c r="H55" s="58"/>
      <c r="I55" s="58"/>
      <c r="J55" s="58"/>
    </row>
    <row r="56" spans="8:10">
      <c r="H56" s="58"/>
      <c r="I56" s="58"/>
      <c r="J56" s="58"/>
    </row>
    <row r="57" spans="8:10">
      <c r="H57" s="58"/>
      <c r="I57" s="58"/>
      <c r="J57" s="58"/>
    </row>
    <row r="58" spans="8:10">
      <c r="H58" s="58"/>
      <c r="I58" s="58"/>
      <c r="J58" s="58"/>
    </row>
    <row r="110" ht="10.5" customHeight="1"/>
    <row r="111" ht="10.5" customHeight="1"/>
    <row r="112" ht="10.5" customHeight="1"/>
    <row r="113" ht="10.5" customHeight="1"/>
    <row r="114" ht="10.5" customHeight="1"/>
    <row r="115" ht="10.5" customHeight="1"/>
    <row r="116" ht="10.5" customHeight="1"/>
    <row r="117" ht="10.5" customHeight="1"/>
    <row r="118" ht="10.5" customHeight="1"/>
    <row r="119" ht="10.5" customHeight="1"/>
    <row r="120" ht="10.5" customHeight="1"/>
    <row r="121" ht="10.5" customHeight="1"/>
    <row r="122" ht="10.5" customHeight="1"/>
    <row r="123" ht="10.5" customHeight="1"/>
    <row r="124" ht="10.5" customHeight="1"/>
    <row r="125" ht="10.5" customHeight="1"/>
    <row r="126" ht="10.5" customHeight="1"/>
    <row r="127" ht="10.5" customHeight="1"/>
    <row r="128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10.5" customHeight="1"/>
    <row r="135" ht="10.5" customHeight="1"/>
    <row r="136" ht="10.5" customHeight="1"/>
    <row r="137" ht="10.5" customHeight="1"/>
    <row r="138" ht="10.5" customHeight="1"/>
    <row r="139" ht="10.5" customHeight="1"/>
    <row r="140" ht="10.5" customHeight="1"/>
    <row r="141" ht="10.5" customHeight="1"/>
    <row r="142" ht="10.5" customHeight="1"/>
    <row r="143" ht="10.5" customHeight="1"/>
    <row r="144" ht="10.5" customHeight="1"/>
    <row r="145" ht="10.5" customHeight="1"/>
    <row r="146" ht="10.5" customHeight="1"/>
    <row r="147" ht="10.5" customHeight="1"/>
    <row r="148" ht="10.5" customHeight="1"/>
    <row r="149" ht="10.5" customHeight="1"/>
    <row r="150" ht="10.5" customHeight="1"/>
    <row r="151" ht="10.5" customHeight="1"/>
    <row r="152" ht="10.5" customHeight="1"/>
  </sheetData>
  <sheetProtection sheet="1" objects="1" scenarios="1"/>
  <mergeCells count="3">
    <mergeCell ref="D2:J2"/>
    <mergeCell ref="D3:J3"/>
    <mergeCell ref="D4:J4"/>
  </mergeCells>
  <phoneticPr fontId="29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48"/>
  <sheetViews>
    <sheetView workbookViewId="0">
      <selection activeCell="I12" sqref="I12"/>
    </sheetView>
  </sheetViews>
  <sheetFormatPr baseColWidth="10" defaultColWidth="9" defaultRowHeight="15.6"/>
  <sheetData>
    <row r="1" spans="1:8">
      <c r="B1" s="12"/>
      <c r="C1" s="283" t="s">
        <v>77</v>
      </c>
      <c r="D1" s="283"/>
      <c r="E1" s="283"/>
      <c r="F1" s="283"/>
      <c r="G1" s="283"/>
      <c r="H1" s="283"/>
    </row>
    <row r="2" spans="1:8">
      <c r="B2" s="13" t="s">
        <v>78</v>
      </c>
      <c r="C2" s="12">
        <v>0.3</v>
      </c>
      <c r="D2" s="12">
        <v>0.25</v>
      </c>
      <c r="E2" s="12">
        <v>0.2</v>
      </c>
      <c r="F2" s="12">
        <v>0.15</v>
      </c>
      <c r="G2" s="12">
        <v>0.1</v>
      </c>
      <c r="H2" s="12">
        <v>0.05</v>
      </c>
    </row>
    <row r="3" spans="1:8">
      <c r="A3" s="14" t="s">
        <v>79</v>
      </c>
      <c r="B3" s="13" t="s">
        <v>80</v>
      </c>
      <c r="C3" s="12">
        <v>0.15</v>
      </c>
      <c r="D3" s="12">
        <v>0.125</v>
      </c>
      <c r="E3" s="12">
        <v>0.1</v>
      </c>
      <c r="F3" s="12">
        <v>7.4999999999999997E-2</v>
      </c>
      <c r="G3" s="12">
        <v>0.05</v>
      </c>
      <c r="H3" s="12">
        <v>2.5000000000000001E-2</v>
      </c>
    </row>
    <row r="4" spans="1:8">
      <c r="A4" s="15">
        <v>1</v>
      </c>
      <c r="C4">
        <v>1.036</v>
      </c>
      <c r="D4">
        <v>1.1499999999999999</v>
      </c>
      <c r="E4">
        <v>1.282</v>
      </c>
      <c r="F4">
        <v>1.44</v>
      </c>
      <c r="G4">
        <v>1.645</v>
      </c>
      <c r="H4">
        <v>1.96</v>
      </c>
    </row>
    <row r="5" spans="1:8">
      <c r="A5" s="15">
        <v>2</v>
      </c>
      <c r="C5">
        <v>1.44</v>
      </c>
      <c r="D5">
        <v>1.534</v>
      </c>
      <c r="E5">
        <v>1.645</v>
      </c>
      <c r="F5">
        <v>1.78</v>
      </c>
      <c r="G5">
        <v>1.96</v>
      </c>
      <c r="H5">
        <v>2.2410000000000001</v>
      </c>
    </row>
    <row r="6" spans="1:8">
      <c r="A6" s="15">
        <v>3</v>
      </c>
      <c r="C6">
        <v>1.645</v>
      </c>
      <c r="D6">
        <v>1.732</v>
      </c>
      <c r="E6">
        <v>1.8340000000000001</v>
      </c>
      <c r="F6">
        <v>1.96</v>
      </c>
      <c r="G6">
        <v>2.1280000000000001</v>
      </c>
      <c r="H6">
        <v>2.3940000000000001</v>
      </c>
    </row>
    <row r="7" spans="1:8">
      <c r="A7" s="15">
        <v>4</v>
      </c>
      <c r="C7">
        <v>1.78</v>
      </c>
      <c r="D7">
        <v>1.863</v>
      </c>
      <c r="E7">
        <v>1.96</v>
      </c>
      <c r="F7">
        <v>2.08</v>
      </c>
      <c r="G7">
        <v>2.2410000000000001</v>
      </c>
      <c r="H7">
        <v>2.4980000000000002</v>
      </c>
    </row>
    <row r="8" spans="1:8">
      <c r="A8" s="15">
        <v>5</v>
      </c>
      <c r="C8">
        <v>1.881</v>
      </c>
      <c r="D8">
        <v>1.96</v>
      </c>
      <c r="E8">
        <v>2.0539999999999998</v>
      </c>
      <c r="F8">
        <v>2.17</v>
      </c>
      <c r="G8">
        <v>2.3260000000000001</v>
      </c>
      <c r="H8">
        <v>2.5760000000000001</v>
      </c>
    </row>
    <row r="9" spans="1:8">
      <c r="A9" s="15">
        <v>6</v>
      </c>
      <c r="C9">
        <v>1.96</v>
      </c>
      <c r="D9">
        <v>2.0369999999999999</v>
      </c>
      <c r="E9">
        <v>2.1280000000000001</v>
      </c>
      <c r="F9">
        <v>2.2410000000000001</v>
      </c>
      <c r="G9">
        <v>2.3940000000000001</v>
      </c>
      <c r="H9">
        <v>2.6379999999999999</v>
      </c>
    </row>
    <row r="10" spans="1:8">
      <c r="A10" s="15">
        <v>7</v>
      </c>
      <c r="C10">
        <v>2.0259999999999998</v>
      </c>
      <c r="D10">
        <v>2.1</v>
      </c>
      <c r="E10">
        <v>2.1890000000000001</v>
      </c>
      <c r="F10">
        <v>2.2999999999999998</v>
      </c>
      <c r="G10">
        <v>2.4500000000000002</v>
      </c>
      <c r="H10">
        <v>2.69</v>
      </c>
    </row>
    <row r="11" spans="1:8">
      <c r="A11" s="15">
        <v>8</v>
      </c>
      <c r="C11">
        <v>2.08</v>
      </c>
      <c r="D11">
        <v>2.1539999999999999</v>
      </c>
      <c r="E11">
        <v>2.2410000000000001</v>
      </c>
      <c r="F11">
        <v>2.35</v>
      </c>
      <c r="G11">
        <v>2.4980000000000002</v>
      </c>
      <c r="H11">
        <v>2.734</v>
      </c>
    </row>
    <row r="12" spans="1:8">
      <c r="A12" s="15">
        <v>9</v>
      </c>
      <c r="C12">
        <v>2.1280000000000001</v>
      </c>
      <c r="D12">
        <v>2.2000000000000002</v>
      </c>
      <c r="E12">
        <v>2.2869999999999999</v>
      </c>
      <c r="F12">
        <v>2.3940000000000001</v>
      </c>
      <c r="G12">
        <v>2.5390000000000001</v>
      </c>
      <c r="H12">
        <v>2.7730000000000001</v>
      </c>
    </row>
    <row r="13" spans="1:8">
      <c r="A13" s="15">
        <v>10</v>
      </c>
      <c r="C13">
        <v>2.17</v>
      </c>
      <c r="D13">
        <v>2.2410000000000001</v>
      </c>
      <c r="E13">
        <v>2.3260000000000001</v>
      </c>
      <c r="F13">
        <v>2.4319999999999999</v>
      </c>
      <c r="G13">
        <v>2.5760000000000001</v>
      </c>
      <c r="H13">
        <v>2.8069999999999999</v>
      </c>
    </row>
    <row r="14" spans="1:8">
      <c r="A14" s="15">
        <v>11</v>
      </c>
      <c r="C14">
        <v>2.2080000000000002</v>
      </c>
      <c r="D14">
        <v>2.278</v>
      </c>
      <c r="E14">
        <v>2.3620000000000001</v>
      </c>
      <c r="F14">
        <v>2.4670000000000001</v>
      </c>
      <c r="G14">
        <v>2.6080000000000001</v>
      </c>
      <c r="H14">
        <v>2.8380000000000001</v>
      </c>
    </row>
    <row r="15" spans="1:8">
      <c r="A15" s="15">
        <v>12</v>
      </c>
      <c r="C15">
        <v>2.2410000000000001</v>
      </c>
      <c r="D15">
        <v>2.3010000000000002</v>
      </c>
      <c r="E15">
        <v>2.3940000000000001</v>
      </c>
      <c r="F15">
        <v>2.4980000000000002</v>
      </c>
      <c r="G15">
        <v>2.6379999999999999</v>
      </c>
      <c r="H15">
        <v>2.8660000000000001</v>
      </c>
    </row>
    <row r="16" spans="1:8">
      <c r="A16" s="15">
        <v>15</v>
      </c>
      <c r="C16">
        <v>2.3260000000000001</v>
      </c>
      <c r="D16">
        <v>2.3940000000000001</v>
      </c>
      <c r="E16">
        <v>2.4750000000000001</v>
      </c>
      <c r="F16">
        <v>2.5760000000000001</v>
      </c>
      <c r="G16">
        <v>2.7130000000000001</v>
      </c>
      <c r="H16">
        <v>2.9350000000000001</v>
      </c>
    </row>
    <row r="17" spans="1:8">
      <c r="A17" s="15">
        <v>21</v>
      </c>
      <c r="C17">
        <v>2.4500000000000002</v>
      </c>
      <c r="D17">
        <v>2.5150000000000001</v>
      </c>
      <c r="E17">
        <v>2.593</v>
      </c>
      <c r="F17">
        <v>2.69</v>
      </c>
      <c r="G17">
        <v>2.823</v>
      </c>
      <c r="H17">
        <v>3.0379999999999998</v>
      </c>
    </row>
    <row r="18" spans="1:8">
      <c r="A18" s="15">
        <v>28</v>
      </c>
      <c r="C18">
        <v>2.552</v>
      </c>
      <c r="D18">
        <v>2.6150000000000002</v>
      </c>
      <c r="E18">
        <v>2.69</v>
      </c>
      <c r="F18">
        <v>2.7850000000000001</v>
      </c>
      <c r="G18">
        <v>2.9129999999999998</v>
      </c>
      <c r="H18">
        <v>3.125</v>
      </c>
    </row>
    <row r="19" spans="1:8">
      <c r="A19" s="15">
        <v>36</v>
      </c>
      <c r="C19" s="19">
        <v>2.729641206020653</v>
      </c>
      <c r="D19" s="19">
        <v>2.7819051257315026</v>
      </c>
      <c r="E19" s="19">
        <v>2.8489189340792787</v>
      </c>
      <c r="F19" s="19">
        <v>2.9329739450809145</v>
      </c>
      <c r="G19" s="19">
        <v>3.0493365284348797</v>
      </c>
      <c r="H19" s="19">
        <v>3.2441309602811965</v>
      </c>
    </row>
    <row r="20" spans="1:8">
      <c r="A20" s="15">
        <v>45</v>
      </c>
      <c r="C20" s="19">
        <v>2.8292748016824474</v>
      </c>
      <c r="D20" s="19">
        <v>2.8782361968338472</v>
      </c>
      <c r="E20" s="19">
        <v>2.9418135944913839</v>
      </c>
      <c r="F20" s="19">
        <v>3.0218743359244953</v>
      </c>
      <c r="G20" s="19">
        <v>3.1333277611495483</v>
      </c>
      <c r="H20" s="19">
        <v>3.3214278864564388</v>
      </c>
    </row>
    <row r="21" spans="1:8">
      <c r="A21" s="15">
        <v>55</v>
      </c>
      <c r="C21" s="19">
        <v>2.9188742672062986</v>
      </c>
      <c r="D21" s="19">
        <v>2.9648657360648576</v>
      </c>
      <c r="E21" s="19">
        <v>3.025352805012278</v>
      </c>
      <c r="F21" s="19">
        <v>3.1018215409966166</v>
      </c>
      <c r="G21" s="19">
        <v>3.2088602109215021</v>
      </c>
      <c r="H21" s="19">
        <v>3.3909402153645281</v>
      </c>
    </row>
    <row r="22" spans="1:8">
      <c r="A22" s="15">
        <v>66</v>
      </c>
      <c r="C22" s="19">
        <v>3.0002808423147989</v>
      </c>
      <c r="D22" s="19">
        <v>3.0435739521328076</v>
      </c>
      <c r="E22" s="19">
        <v>3.1012532691056007</v>
      </c>
      <c r="F22" s="19">
        <v>3.1744584492233279</v>
      </c>
      <c r="G22" s="19">
        <v>3.2774860448987466</v>
      </c>
      <c r="H22" s="19">
        <v>3.4540964026379539</v>
      </c>
    </row>
    <row r="23" spans="1:8">
      <c r="A23" s="15">
        <f>13*6</f>
        <v>78</v>
      </c>
      <c r="C23" s="19">
        <v>3.0748704911169025</v>
      </c>
      <c r="D23" s="19">
        <v>3.1156912004818968</v>
      </c>
      <c r="E23" s="19">
        <v>3.1707978845508773</v>
      </c>
      <c r="F23" s="19">
        <v>3.2410127965531332</v>
      </c>
      <c r="G23" s="19">
        <v>3.3403652023659625</v>
      </c>
      <c r="H23" s="19">
        <v>3.5119639375652749</v>
      </c>
    </row>
    <row r="24" spans="1:8">
      <c r="A24" s="15">
        <f>14*13/2</f>
        <v>91</v>
      </c>
      <c r="C24" s="19">
        <v>3.1436987696597734</v>
      </c>
      <c r="D24" s="19">
        <v>3.182238048963324</v>
      </c>
      <c r="E24" s="19">
        <v>3.2349708125629646</v>
      </c>
      <c r="F24" s="19">
        <v>3.3024264273963126</v>
      </c>
      <c r="G24" s="19">
        <v>3.3983875182529424</v>
      </c>
      <c r="H24" s="19">
        <v>3.5653617330574368</v>
      </c>
    </row>
    <row r="25" spans="1:8">
      <c r="A25" s="15">
        <f>15*7</f>
        <v>105</v>
      </c>
      <c r="C25" s="19">
        <v>3.2075932963453342</v>
      </c>
      <c r="D25" s="19">
        <v>3.2440146831630026</v>
      </c>
      <c r="E25" s="19">
        <v>3.294543693770577</v>
      </c>
      <c r="F25" s="19">
        <v>3.3594378035027574</v>
      </c>
      <c r="G25" s="19">
        <v>3.4522506757992915</v>
      </c>
      <c r="H25" s="19">
        <v>3.6149318652945661</v>
      </c>
    </row>
    <row r="31" spans="1:8">
      <c r="B31" s="16"/>
      <c r="C31" s="284" t="s">
        <v>81</v>
      </c>
      <c r="D31" s="284"/>
      <c r="E31" s="284" t="s">
        <v>82</v>
      </c>
      <c r="F31" s="284"/>
    </row>
    <row r="32" spans="1:8">
      <c r="A32" s="17" t="s">
        <v>79</v>
      </c>
      <c r="B32" s="13" t="s">
        <v>39</v>
      </c>
      <c r="C32" s="12">
        <v>0.05</v>
      </c>
      <c r="D32" s="12">
        <v>0.01</v>
      </c>
      <c r="E32" s="12">
        <v>0.05</v>
      </c>
      <c r="F32" s="12">
        <v>0.01</v>
      </c>
    </row>
    <row r="33" spans="1:6">
      <c r="A33" s="18">
        <v>1</v>
      </c>
      <c r="C33">
        <v>1.96</v>
      </c>
      <c r="D33">
        <v>2.58</v>
      </c>
      <c r="E33">
        <v>1.65</v>
      </c>
      <c r="F33">
        <v>2.33</v>
      </c>
    </row>
    <row r="34" spans="1:6">
      <c r="A34" s="18">
        <v>2</v>
      </c>
      <c r="C34">
        <v>2.21</v>
      </c>
      <c r="D34">
        <v>2.79</v>
      </c>
      <c r="E34">
        <v>1.92</v>
      </c>
      <c r="F34">
        <v>2.56</v>
      </c>
    </row>
    <row r="35" spans="1:6">
      <c r="A35" s="18">
        <v>3</v>
      </c>
      <c r="C35">
        <v>2.35</v>
      </c>
      <c r="D35">
        <v>2.92</v>
      </c>
      <c r="E35">
        <v>2.06</v>
      </c>
      <c r="F35">
        <v>2.69</v>
      </c>
    </row>
    <row r="36" spans="1:6">
      <c r="A36" s="18">
        <v>4</v>
      </c>
      <c r="C36">
        <v>2.44</v>
      </c>
      <c r="D36">
        <v>3</v>
      </c>
      <c r="E36">
        <v>2.16</v>
      </c>
      <c r="F36">
        <v>2.77</v>
      </c>
    </row>
    <row r="37" spans="1:6">
      <c r="A37" s="18">
        <v>5</v>
      </c>
      <c r="C37">
        <v>2.5099999999999998</v>
      </c>
      <c r="D37">
        <v>3.06</v>
      </c>
      <c r="E37">
        <v>2.2400000000000002</v>
      </c>
      <c r="F37">
        <v>2.84</v>
      </c>
    </row>
    <row r="38" spans="1:6">
      <c r="A38" s="18">
        <v>6</v>
      </c>
      <c r="C38">
        <v>2.57</v>
      </c>
      <c r="D38">
        <v>3.11</v>
      </c>
      <c r="E38">
        <v>2.29</v>
      </c>
      <c r="F38">
        <v>2.89</v>
      </c>
    </row>
    <row r="39" spans="1:6">
      <c r="A39" s="18">
        <v>7</v>
      </c>
      <c r="C39">
        <v>2.61</v>
      </c>
      <c r="D39">
        <v>3.15</v>
      </c>
      <c r="E39">
        <v>2.34</v>
      </c>
      <c r="F39">
        <v>2.94</v>
      </c>
    </row>
    <row r="40" spans="1:6">
      <c r="A40" s="18">
        <v>8</v>
      </c>
      <c r="C40">
        <v>2.65</v>
      </c>
      <c r="D40">
        <v>3.19</v>
      </c>
      <c r="E40">
        <v>2.38</v>
      </c>
      <c r="F40">
        <v>2.97</v>
      </c>
    </row>
    <row r="41" spans="1:6">
      <c r="A41" s="18">
        <v>9</v>
      </c>
      <c r="C41">
        <v>2.69</v>
      </c>
      <c r="D41">
        <v>3.22</v>
      </c>
      <c r="E41">
        <v>2.42</v>
      </c>
      <c r="F41">
        <v>3</v>
      </c>
    </row>
    <row r="42" spans="1:6">
      <c r="A42" s="18">
        <v>10</v>
      </c>
      <c r="C42">
        <v>2.72</v>
      </c>
      <c r="D42">
        <v>3.25</v>
      </c>
      <c r="E42">
        <v>2.4500000000000002</v>
      </c>
      <c r="F42">
        <v>3.03</v>
      </c>
    </row>
    <row r="43" spans="1:6">
      <c r="A43" s="18">
        <v>11</v>
      </c>
      <c r="C43">
        <v>2.74</v>
      </c>
      <c r="D43">
        <v>3.27</v>
      </c>
      <c r="E43">
        <v>2.48</v>
      </c>
      <c r="F43">
        <v>3.06</v>
      </c>
    </row>
    <row r="44" spans="1:6">
      <c r="A44" s="18">
        <v>12</v>
      </c>
      <c r="C44">
        <v>2.77</v>
      </c>
      <c r="D44">
        <v>3.29</v>
      </c>
      <c r="E44">
        <v>2.5</v>
      </c>
      <c r="F44">
        <v>3.08</v>
      </c>
    </row>
    <row r="45" spans="1:6">
      <c r="A45" s="18">
        <v>13</v>
      </c>
      <c r="C45" s="20">
        <v>2.7981330678573997</v>
      </c>
      <c r="D45" s="20">
        <v>3.318416335281992</v>
      </c>
      <c r="E45" s="20">
        <v>2.5332508132835763</v>
      </c>
      <c r="F45" s="20">
        <v>3.1070476870574995</v>
      </c>
    </row>
    <row r="46" spans="1:6">
      <c r="A46" s="18">
        <v>14</v>
      </c>
      <c r="C46" s="20">
        <v>2.8214474358969603</v>
      </c>
      <c r="D46" s="20">
        <v>3.3391443350933878</v>
      </c>
      <c r="E46" s="20">
        <v>2.5576693901082277</v>
      </c>
      <c r="F46" s="20">
        <v>3.128724268912463</v>
      </c>
    </row>
    <row r="47" spans="1:6">
      <c r="A47" s="18">
        <v>15</v>
      </c>
      <c r="C47">
        <v>2.83</v>
      </c>
      <c r="D47">
        <v>3.35</v>
      </c>
      <c r="E47">
        <v>2.57</v>
      </c>
      <c r="F47">
        <v>3.14</v>
      </c>
    </row>
    <row r="48" spans="1:6">
      <c r="A48" s="18">
        <v>20</v>
      </c>
      <c r="C48">
        <v>2.91</v>
      </c>
      <c r="D48">
        <v>3.42</v>
      </c>
      <c r="E48">
        <v>2.64</v>
      </c>
      <c r="F48">
        <v>3.21</v>
      </c>
    </row>
  </sheetData>
  <sheetProtection sheet="1" objects="1" scenarios="1"/>
  <mergeCells count="3">
    <mergeCell ref="C1:H1"/>
    <mergeCell ref="C31:D31"/>
    <mergeCell ref="E31:F31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/>
  <dimension ref="A1:L45"/>
  <sheetViews>
    <sheetView showGridLines="0" zoomScale="90" workbookViewId="0">
      <selection activeCell="G14" sqref="G14"/>
    </sheetView>
  </sheetViews>
  <sheetFormatPr baseColWidth="10" defaultColWidth="9.796875" defaultRowHeight="13.2"/>
  <cols>
    <col min="1" max="2" width="9.796875" style="2"/>
    <col min="3" max="3" width="4.5" style="2" customWidth="1"/>
    <col min="4" max="4" width="7.09765625" style="2" customWidth="1"/>
    <col min="5" max="5" width="9.796875" style="2"/>
    <col min="6" max="6" width="8.69921875" style="2" customWidth="1"/>
    <col min="7" max="7" width="8.09765625" style="2" customWidth="1"/>
    <col min="8" max="8" width="11.69921875" style="2" customWidth="1"/>
    <col min="9" max="9" width="12.69921875" style="2" customWidth="1"/>
    <col min="10" max="11" width="9.796875" style="2"/>
    <col min="12" max="12" width="15.296875" style="2" customWidth="1"/>
    <col min="13" max="16384" width="9.796875" style="2"/>
  </cols>
  <sheetData>
    <row r="1" spans="1:12" ht="15.6" customHeight="1">
      <c r="A1" s="28" t="s">
        <v>137</v>
      </c>
      <c r="B1" s="4"/>
      <c r="C1" s="4"/>
      <c r="D1" s="4"/>
      <c r="E1" s="4"/>
      <c r="F1" s="4"/>
      <c r="G1" s="4"/>
      <c r="H1" s="4"/>
      <c r="I1" s="4"/>
    </row>
    <row r="2" spans="1:12" ht="15.6" customHeight="1">
      <c r="A2" s="4"/>
      <c r="B2" s="4"/>
      <c r="C2" s="4"/>
      <c r="D2" s="4"/>
      <c r="E2" s="4"/>
      <c r="F2" s="4"/>
      <c r="G2" s="4"/>
      <c r="H2" s="4"/>
      <c r="I2" s="4"/>
    </row>
    <row r="3" spans="1:12" ht="15.6" customHeight="1">
      <c r="A3" s="3" t="s">
        <v>33</v>
      </c>
      <c r="B3" s="4"/>
      <c r="C3" s="2" t="s">
        <v>28</v>
      </c>
      <c r="D3" s="6" t="e">
        <f>données!B119</f>
        <v>#DIV/0!</v>
      </c>
      <c r="E3" s="4"/>
      <c r="F3" s="45"/>
      <c r="G3" s="46"/>
      <c r="H3" s="45"/>
      <c r="I3" s="42"/>
      <c r="J3" s="43"/>
      <c r="K3" s="43"/>
      <c r="L3" s="43"/>
    </row>
    <row r="4" spans="1:12" ht="15.6" customHeight="1">
      <c r="A4" s="4"/>
      <c r="B4" s="4"/>
      <c r="C4" s="4"/>
      <c r="D4" s="4"/>
      <c r="E4" s="4"/>
      <c r="F4" s="45"/>
      <c r="G4" s="42"/>
      <c r="H4" s="42"/>
      <c r="I4" s="42"/>
      <c r="J4" s="43"/>
      <c r="K4" s="43"/>
      <c r="L4" s="43"/>
    </row>
    <row r="5" spans="1:12" ht="15.6" customHeight="1">
      <c r="A5" s="3" t="s">
        <v>22</v>
      </c>
      <c r="B5" s="49">
        <f>données!Q107</f>
        <v>0</v>
      </c>
      <c r="C5" s="4"/>
      <c r="D5" s="47" t="s">
        <v>334</v>
      </c>
      <c r="E5" s="4"/>
      <c r="F5" s="44"/>
      <c r="G5" s="42"/>
      <c r="H5" s="8" t="s">
        <v>335</v>
      </c>
      <c r="I5" s="48" t="str">
        <f>données!E116</f>
        <v/>
      </c>
      <c r="J5" s="43"/>
      <c r="K5" s="43"/>
      <c r="L5" s="43"/>
    </row>
    <row r="6" spans="1:12" ht="15.6" customHeight="1">
      <c r="A6" s="4" t="s">
        <v>27</v>
      </c>
      <c r="B6" s="49">
        <f>données!B116</f>
        <v>0</v>
      </c>
      <c r="C6" s="4"/>
      <c r="D6" s="47" t="s">
        <v>333</v>
      </c>
      <c r="E6" s="4"/>
      <c r="F6" s="44"/>
      <c r="G6" s="42"/>
      <c r="H6" s="42"/>
      <c r="I6" s="42"/>
      <c r="J6" s="43"/>
      <c r="K6" s="43"/>
      <c r="L6" s="43"/>
    </row>
    <row r="7" spans="1:12" ht="15.6" customHeight="1">
      <c r="A7" s="4"/>
      <c r="B7" s="4"/>
      <c r="C7" s="4"/>
      <c r="D7" s="4"/>
      <c r="E7" s="4"/>
      <c r="F7" s="43"/>
      <c r="G7" s="44"/>
      <c r="H7" s="42"/>
      <c r="I7" s="42"/>
      <c r="J7" s="43"/>
      <c r="K7" s="43"/>
      <c r="L7" s="43"/>
    </row>
    <row r="8" spans="1:12" ht="15.6" customHeight="1">
      <c r="A8" s="3" t="s">
        <v>34</v>
      </c>
      <c r="B8" s="4"/>
      <c r="C8" s="4"/>
      <c r="D8" s="4"/>
      <c r="E8" s="4"/>
      <c r="F8" s="4"/>
      <c r="G8" s="4"/>
      <c r="H8" s="4"/>
      <c r="I8" s="4"/>
    </row>
    <row r="9" spans="1:12" ht="15.75" customHeight="1">
      <c r="A9" s="4"/>
      <c r="B9" s="4"/>
      <c r="C9" s="3" t="s">
        <v>35</v>
      </c>
      <c r="D9" s="3">
        <f>(données!B116-1)</f>
        <v>-1</v>
      </c>
      <c r="E9" s="4"/>
      <c r="F9" s="4"/>
      <c r="G9" s="4"/>
      <c r="H9" s="4"/>
      <c r="I9" s="4"/>
    </row>
    <row r="10" spans="1:12" ht="14.25" customHeight="1">
      <c r="A10" s="10" t="str">
        <f>IF(OR(AND(I5&lt;=9,B6=3),AND(I5&lt;=4,B6=4)),"Le test utilise la table de Friedmann","Le test utilise l'approximation par la loi du X2")</f>
        <v>Le test utilise l'approximation par la loi du X2</v>
      </c>
      <c r="B10" s="4"/>
      <c r="C10" s="4"/>
      <c r="D10" s="4"/>
      <c r="E10" s="4"/>
      <c r="F10" s="4"/>
      <c r="G10" s="4"/>
      <c r="H10" s="4"/>
      <c r="I10" s="4"/>
    </row>
    <row r="11" spans="1:12" ht="18.75" customHeight="1">
      <c r="A11" s="3" t="s">
        <v>36</v>
      </c>
      <c r="B11" s="4"/>
      <c r="C11" s="4"/>
      <c r="D11" s="4"/>
      <c r="E11" s="3" t="s">
        <v>37</v>
      </c>
      <c r="G11" s="4"/>
      <c r="H11" s="4"/>
      <c r="I11" s="4"/>
    </row>
    <row r="12" spans="1:12" ht="12.75" customHeight="1">
      <c r="A12" s="4"/>
      <c r="B12" s="4"/>
      <c r="C12" s="4"/>
      <c r="D12" s="4"/>
      <c r="E12" s="3" t="s">
        <v>38</v>
      </c>
      <c r="G12" s="4"/>
      <c r="H12" s="4"/>
      <c r="I12" s="4"/>
    </row>
    <row r="13" spans="1:12" ht="5.0999999999999996" customHeight="1">
      <c r="A13" s="4"/>
      <c r="B13" s="4"/>
      <c r="C13" s="4"/>
      <c r="D13" s="4"/>
      <c r="E13" s="4"/>
      <c r="F13" s="4"/>
      <c r="G13" s="4"/>
      <c r="H13" s="4"/>
      <c r="I13" s="4"/>
    </row>
    <row r="14" spans="1:12" ht="15" customHeight="1">
      <c r="B14" s="4"/>
      <c r="C14" s="4"/>
      <c r="D14" s="4"/>
      <c r="E14" s="4"/>
      <c r="F14" s="5" t="s">
        <v>39</v>
      </c>
      <c r="G14" s="237">
        <v>0.05</v>
      </c>
      <c r="H14" s="4"/>
      <c r="I14" s="4"/>
    </row>
    <row r="15" spans="1:12">
      <c r="A15" s="4"/>
      <c r="B15" s="4"/>
      <c r="C15" s="4"/>
      <c r="D15" s="4"/>
      <c r="E15" s="4"/>
      <c r="F15" s="5" t="str">
        <f>IF(OR(AND(I5&lt;=9,B6=3),AND(I5&lt;=4,B6=4)),"","nu =")</f>
        <v>nu =</v>
      </c>
      <c r="G15" s="4">
        <f>IF(OR(AND(I5&lt;=9,B6=3),AND(I5&lt;=4,B6=4)),"",D9)</f>
        <v>-1</v>
      </c>
      <c r="H15" s="4"/>
      <c r="I15" s="4"/>
    </row>
    <row r="16" spans="1:12" ht="15.75" customHeight="1">
      <c r="A16" s="3" t="s">
        <v>40</v>
      </c>
      <c r="B16" s="4"/>
      <c r="C16" s="4"/>
      <c r="D16" s="4"/>
      <c r="E16" s="3" t="str">
        <f>IF(OR(AND(I5&lt;=9,B6=3),AND(I5&lt;=4,B6=4)),"","q(nu,alpha) =")</f>
        <v>q(nu,alpha) =</v>
      </c>
      <c r="F16" s="4"/>
      <c r="G16" s="6" t="e">
        <f>IF(OR(AND(I5&lt;=9,B6=3),AND(I5&lt;=4,B6=4)),"",CHIINV(G14,D9))</f>
        <v>#NUM!</v>
      </c>
      <c r="H16" s="4"/>
      <c r="I16" s="4"/>
    </row>
    <row r="17" spans="1:11">
      <c r="A17" s="3" t="s">
        <v>41</v>
      </c>
      <c r="B17" s="4"/>
      <c r="C17" s="4"/>
      <c r="D17" s="4"/>
      <c r="E17" s="4"/>
      <c r="F17" s="4"/>
      <c r="G17" s="4" t="e">
        <f>IF((G14)&lt;(G21),"0------o------*********","0---------******o******")</f>
        <v>#DIV/0!</v>
      </c>
      <c r="H17" s="4"/>
      <c r="I17" s="4"/>
    </row>
    <row r="18" spans="1:11" ht="5.25" customHeight="1">
      <c r="A18" s="4"/>
      <c r="B18" s="4"/>
      <c r="C18" s="4"/>
      <c r="D18" s="4"/>
      <c r="E18" s="4"/>
      <c r="F18" s="4"/>
      <c r="G18" s="4"/>
      <c r="H18" s="4"/>
      <c r="I18" s="4"/>
    </row>
    <row r="19" spans="1:11" ht="15.75" customHeight="1">
      <c r="A19" s="4"/>
      <c r="B19" s="4"/>
      <c r="C19" s="4"/>
      <c r="D19" s="29" t="s">
        <v>42</v>
      </c>
      <c r="E19" s="30"/>
      <c r="F19" s="31" t="e">
        <f>IF((G14)&lt;(G21),"on ne rejette pas l'hyp. d'égalité des distributions","on rejette l'hyp. d'égalité des distributions")</f>
        <v>#DIV/0!</v>
      </c>
      <c r="G19" s="30"/>
      <c r="H19" s="31"/>
      <c r="I19" s="32"/>
    </row>
    <row r="20" spans="1:11">
      <c r="A20" s="4"/>
      <c r="B20" s="4"/>
      <c r="C20" s="4"/>
      <c r="D20" s="33"/>
      <c r="E20" s="34"/>
      <c r="F20" s="34"/>
      <c r="G20" s="35" t="s">
        <v>43</v>
      </c>
      <c r="H20" s="36">
        <f>G14</f>
        <v>0.05</v>
      </c>
      <c r="I20" s="37"/>
    </row>
    <row r="21" spans="1:11">
      <c r="A21" s="1" t="s">
        <v>44</v>
      </c>
      <c r="B21" s="11"/>
      <c r="C21" s="11"/>
      <c r="D21" s="11"/>
      <c r="E21" s="11"/>
      <c r="F21" s="1" t="s">
        <v>45</v>
      </c>
      <c r="G21" s="239" t="e">
        <f>IF(OR(AND(I5&lt;=9,B6=3),AND(I5&lt;=4,B6=4)),'table Friedmann'!C225,CHIDIST(D3,D9))</f>
        <v>#DIV/0!</v>
      </c>
      <c r="H21" s="4"/>
      <c r="I21" s="4"/>
    </row>
    <row r="24" spans="1:11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</row>
    <row r="26" spans="1:11" ht="15.6">
      <c r="B26" s="245" t="s">
        <v>300</v>
      </c>
      <c r="C26" s="245"/>
      <c r="D26" s="245"/>
      <c r="E26" s="245"/>
      <c r="F26" s="245"/>
      <c r="G26" s="245"/>
      <c r="H26" s="245"/>
      <c r="I26" s="245"/>
    </row>
    <row r="28" spans="1:11" ht="13.8">
      <c r="E28" s="39" t="s">
        <v>301</v>
      </c>
      <c r="F28" s="238" t="e">
        <f>D3/(I5*(B6-1))</f>
        <v>#DIV/0!</v>
      </c>
    </row>
    <row r="30" spans="1:11" ht="13.8">
      <c r="B30" s="40" t="s">
        <v>302</v>
      </c>
    </row>
    <row r="31" spans="1:11" ht="13.8">
      <c r="B31" s="40" t="s">
        <v>303</v>
      </c>
    </row>
    <row r="32" spans="1:11" ht="13.8">
      <c r="B32" s="40" t="s">
        <v>0</v>
      </c>
    </row>
    <row r="34" spans="2:7" ht="13.8">
      <c r="B34" s="41" t="s">
        <v>304</v>
      </c>
      <c r="C34" s="40"/>
      <c r="D34" s="40"/>
    </row>
    <row r="35" spans="2:7" ht="13.8">
      <c r="B35" s="40" t="s">
        <v>305</v>
      </c>
      <c r="C35" s="40"/>
      <c r="D35" s="40"/>
    </row>
    <row r="36" spans="2:7" ht="13.8">
      <c r="B36" s="40" t="s">
        <v>306</v>
      </c>
      <c r="C36" s="40"/>
      <c r="D36" s="40"/>
    </row>
    <row r="37" spans="2:7" ht="13.8">
      <c r="B37" s="40"/>
      <c r="C37" s="40"/>
      <c r="D37" s="40"/>
    </row>
    <row r="38" spans="2:7" ht="13.8">
      <c r="B38" s="40" t="s">
        <v>307</v>
      </c>
      <c r="D38" s="40"/>
    </row>
    <row r="39" spans="2:7" ht="13.8">
      <c r="B39" s="40"/>
      <c r="D39" s="40"/>
    </row>
    <row r="41" spans="2:7" ht="13.8">
      <c r="B41" s="50" t="s">
        <v>336</v>
      </c>
      <c r="C41" s="40"/>
      <c r="D41" s="40"/>
    </row>
    <row r="42" spans="2:7" ht="13.8">
      <c r="B42" s="40"/>
      <c r="C42" s="40"/>
      <c r="D42" s="40"/>
    </row>
    <row r="43" spans="2:7" ht="16.2">
      <c r="B43" s="40" t="s">
        <v>337</v>
      </c>
      <c r="C43" s="40"/>
      <c r="D43" s="40"/>
      <c r="F43" s="51" t="s">
        <v>338</v>
      </c>
      <c r="G43" s="238" t="e">
        <f>((I5*F28)-1)/(I5-1)</f>
        <v>#DIV/0!</v>
      </c>
    </row>
    <row r="44" spans="2:7" ht="13.8">
      <c r="B44" s="40" t="s">
        <v>339</v>
      </c>
      <c r="C44" s="40"/>
      <c r="D44" s="40"/>
    </row>
    <row r="45" spans="2:7" ht="13.8">
      <c r="B45" s="40"/>
      <c r="C45" s="40"/>
      <c r="D45" s="40"/>
    </row>
  </sheetData>
  <sheetProtection sheet="1" objects="1" scenarios="1"/>
  <mergeCells count="1">
    <mergeCell ref="B26:I26"/>
  </mergeCells>
  <phoneticPr fontId="29" type="noConversion"/>
  <printOptions headings="1" gridLines="1"/>
  <pageMargins left="0.8" right="0.53" top="0.66600000000000004" bottom="0.66600000000000004" header="0.4921259845" footer="0.4921259845"/>
  <pageSetup paperSize="9" orientation="portrait" horizontalDpi="360" verticalDpi="300" r:id="rId1"/>
  <headerFooter alignWithMargins="0">
    <oddHeader>&amp;L&amp;F&amp;C&amp;N&amp;R&amp;A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7"/>
  <sheetViews>
    <sheetView topLeftCell="A212" workbookViewId="0">
      <selection activeCell="B221" sqref="B221"/>
    </sheetView>
  </sheetViews>
  <sheetFormatPr baseColWidth="10" defaultColWidth="11.5" defaultRowHeight="13.2"/>
  <cols>
    <col min="1" max="1" width="11.5" style="2" customWidth="1"/>
    <col min="2" max="2" width="6.09765625" style="2" customWidth="1"/>
    <col min="3" max="3" width="7.19921875" style="2" customWidth="1"/>
    <col min="4" max="4" width="6.8984375" style="2" customWidth="1"/>
    <col min="5" max="13" width="2.796875" style="2" customWidth="1"/>
    <col min="14" max="16384" width="11.5" style="2"/>
  </cols>
  <sheetData>
    <row r="1" spans="1:3">
      <c r="A1" s="2" t="s">
        <v>46</v>
      </c>
    </row>
    <row r="3" spans="1:3">
      <c r="A3" s="2" t="s">
        <v>47</v>
      </c>
      <c r="B3" s="2" t="s">
        <v>48</v>
      </c>
    </row>
    <row r="4" spans="1:3">
      <c r="B4" s="2" t="s">
        <v>49</v>
      </c>
      <c r="C4" s="2" t="s">
        <v>50</v>
      </c>
    </row>
    <row r="5" spans="1:3">
      <c r="B5" s="2">
        <v>0</v>
      </c>
      <c r="C5" s="2">
        <v>1</v>
      </c>
    </row>
    <row r="6" spans="1:3">
      <c r="B6" s="2">
        <v>1</v>
      </c>
      <c r="C6" s="2">
        <v>0.83299999999999996</v>
      </c>
    </row>
    <row r="7" spans="1:3">
      <c r="B7" s="2">
        <v>3</v>
      </c>
      <c r="C7" s="2">
        <v>0.5</v>
      </c>
    </row>
    <row r="8" spans="1:3">
      <c r="B8" s="2">
        <v>4</v>
      </c>
      <c r="C8" s="2">
        <v>0.16700000000000001</v>
      </c>
    </row>
    <row r="10" spans="1:3">
      <c r="A10" s="2" t="s">
        <v>47</v>
      </c>
      <c r="B10" s="2" t="s">
        <v>51</v>
      </c>
    </row>
    <row r="11" spans="1:3">
      <c r="B11" s="2" t="s">
        <v>49</v>
      </c>
      <c r="C11" s="2" t="s">
        <v>50</v>
      </c>
    </row>
    <row r="12" spans="1:3">
      <c r="B12" s="2">
        <v>0</v>
      </c>
      <c r="C12" s="2">
        <v>1</v>
      </c>
    </row>
    <row r="13" spans="1:3">
      <c r="B13" s="2">
        <v>0.66700000000000004</v>
      </c>
      <c r="C13" s="2">
        <v>0.94399999999999995</v>
      </c>
    </row>
    <row r="14" spans="1:3" ht="15.6">
      <c r="B14">
        <v>2</v>
      </c>
      <c r="C14" s="2">
        <v>0.52800000000000002</v>
      </c>
    </row>
    <row r="15" spans="1:3">
      <c r="B15" s="2">
        <v>2.6669999999999998</v>
      </c>
      <c r="C15" s="2">
        <v>0.36099999999999999</v>
      </c>
    </row>
    <row r="16" spans="1:3">
      <c r="B16" s="2">
        <v>4.6669999999999998</v>
      </c>
      <c r="C16" s="2">
        <v>0.19400000000000001</v>
      </c>
    </row>
    <row r="17" spans="1:3">
      <c r="B17" s="2">
        <v>6</v>
      </c>
      <c r="C17" s="2">
        <v>2.8000000000000001E-2</v>
      </c>
    </row>
    <row r="19" spans="1:3">
      <c r="A19" s="2" t="s">
        <v>47</v>
      </c>
      <c r="B19" s="2" t="s">
        <v>52</v>
      </c>
    </row>
    <row r="20" spans="1:3">
      <c r="B20" s="2" t="s">
        <v>49</v>
      </c>
      <c r="C20" s="2" t="s">
        <v>50</v>
      </c>
    </row>
    <row r="21" spans="1:3">
      <c r="B21" s="2">
        <v>0</v>
      </c>
      <c r="C21" s="2">
        <v>1</v>
      </c>
    </row>
    <row r="22" spans="1:3">
      <c r="B22" s="2">
        <v>0.5</v>
      </c>
      <c r="C22" s="2">
        <v>0.93100000000000005</v>
      </c>
    </row>
    <row r="23" spans="1:3">
      <c r="B23" s="2">
        <v>1.5</v>
      </c>
      <c r="C23" s="2">
        <v>0.65300000000000002</v>
      </c>
    </row>
    <row r="24" spans="1:3">
      <c r="B24" s="2">
        <v>2</v>
      </c>
      <c r="C24" s="2">
        <v>0.43099999999999999</v>
      </c>
    </row>
    <row r="25" spans="1:3">
      <c r="B25" s="2">
        <v>3.5</v>
      </c>
      <c r="C25" s="2">
        <v>0.27300000000000002</v>
      </c>
    </row>
    <row r="26" spans="1:3">
      <c r="B26" s="2">
        <v>4.5</v>
      </c>
      <c r="C26" s="2">
        <v>0.125</v>
      </c>
    </row>
    <row r="27" spans="1:3">
      <c r="B27" s="2">
        <v>6</v>
      </c>
      <c r="C27" s="2">
        <v>6.9000000000000006E-2</v>
      </c>
    </row>
    <row r="28" spans="1:3">
      <c r="B28" s="2">
        <v>6.5</v>
      </c>
      <c r="C28" s="2">
        <v>4.2000000000000003E-2</v>
      </c>
    </row>
    <row r="29" spans="1:3">
      <c r="B29" s="2">
        <v>8</v>
      </c>
      <c r="C29" s="2">
        <v>4.5999999999999999E-3</v>
      </c>
    </row>
    <row r="31" spans="1:3">
      <c r="A31" s="2" t="s">
        <v>47</v>
      </c>
      <c r="B31" s="2" t="s">
        <v>53</v>
      </c>
    </row>
    <row r="32" spans="1:3">
      <c r="B32" s="2" t="s">
        <v>49</v>
      </c>
      <c r="C32" s="2" t="s">
        <v>50</v>
      </c>
    </row>
    <row r="33" spans="1:3">
      <c r="B33" s="2">
        <v>0</v>
      </c>
      <c r="C33" s="2">
        <v>1</v>
      </c>
    </row>
    <row r="34" spans="1:3">
      <c r="B34" s="2">
        <v>0.4</v>
      </c>
      <c r="C34" s="2">
        <v>0.95399999999999996</v>
      </c>
    </row>
    <row r="35" spans="1:3">
      <c r="B35" s="2">
        <v>1.2</v>
      </c>
      <c r="C35" s="2">
        <v>0.69099999999999995</v>
      </c>
    </row>
    <row r="36" spans="1:3">
      <c r="B36" s="2">
        <v>1.6</v>
      </c>
      <c r="C36" s="2">
        <v>0.52200000000000002</v>
      </c>
    </row>
    <row r="37" spans="1:3">
      <c r="B37" s="2">
        <v>2.8</v>
      </c>
      <c r="C37" s="2">
        <v>0.36699999999999999</v>
      </c>
    </row>
    <row r="38" spans="1:3">
      <c r="B38" s="2">
        <v>3.6</v>
      </c>
      <c r="C38" s="2">
        <v>0.182</v>
      </c>
    </row>
    <row r="39" spans="1:3">
      <c r="B39" s="2">
        <v>4.8</v>
      </c>
      <c r="C39" s="2">
        <v>0.124</v>
      </c>
    </row>
    <row r="40" spans="1:3">
      <c r="B40" s="2">
        <v>5.2</v>
      </c>
      <c r="C40" s="2">
        <v>9.2999999999999999E-2</v>
      </c>
    </row>
    <row r="41" spans="1:3">
      <c r="B41" s="2">
        <v>6.4</v>
      </c>
      <c r="C41" s="2">
        <v>3.9E-2</v>
      </c>
    </row>
    <row r="42" spans="1:3">
      <c r="B42" s="2">
        <v>7.6</v>
      </c>
      <c r="C42" s="2">
        <v>2.4E-2</v>
      </c>
    </row>
    <row r="43" spans="1:3">
      <c r="B43" s="2">
        <v>8.4</v>
      </c>
      <c r="C43" s="2">
        <v>8.5000000000000006E-3</v>
      </c>
    </row>
    <row r="44" spans="1:3">
      <c r="B44" s="2">
        <v>10</v>
      </c>
      <c r="C44" s="2">
        <v>7.6999999999999996E-4</v>
      </c>
    </row>
    <row r="46" spans="1:3">
      <c r="A46" s="2" t="s">
        <v>47</v>
      </c>
      <c r="B46" s="2" t="s">
        <v>54</v>
      </c>
    </row>
    <row r="47" spans="1:3">
      <c r="B47" s="2" t="s">
        <v>49</v>
      </c>
      <c r="C47" s="2" t="s">
        <v>50</v>
      </c>
    </row>
    <row r="48" spans="1:3">
      <c r="B48" s="2">
        <v>0</v>
      </c>
      <c r="C48" s="2">
        <v>1</v>
      </c>
    </row>
    <row r="49" spans="2:3">
      <c r="B49" s="2">
        <v>0.33</v>
      </c>
      <c r="C49" s="2">
        <v>0.95599999999999996</v>
      </c>
    </row>
    <row r="50" spans="2:3">
      <c r="B50" s="2">
        <v>1</v>
      </c>
      <c r="C50" s="2">
        <v>0.74</v>
      </c>
    </row>
    <row r="51" spans="2:3">
      <c r="B51" s="2">
        <v>1.33</v>
      </c>
      <c r="C51" s="2">
        <v>0.56999999999999995</v>
      </c>
    </row>
    <row r="52" spans="2:3">
      <c r="B52" s="2">
        <v>2.33</v>
      </c>
      <c r="C52" s="2">
        <v>0.43</v>
      </c>
    </row>
    <row r="53" spans="2:3">
      <c r="B53" s="2">
        <v>3</v>
      </c>
      <c r="C53" s="2">
        <v>0.252</v>
      </c>
    </row>
    <row r="54" spans="2:3">
      <c r="B54" s="2">
        <v>4</v>
      </c>
      <c r="C54" s="2">
        <v>0.184</v>
      </c>
    </row>
    <row r="55" spans="2:3">
      <c r="B55" s="2">
        <v>4.33</v>
      </c>
      <c r="C55" s="2">
        <v>0.14199999999999999</v>
      </c>
    </row>
    <row r="56" spans="2:3">
      <c r="B56" s="2">
        <v>5.33</v>
      </c>
      <c r="C56" s="2">
        <v>7.1999999999999995E-2</v>
      </c>
    </row>
    <row r="57" spans="2:3">
      <c r="B57" s="2">
        <v>6.33</v>
      </c>
      <c r="C57" s="2">
        <v>5.1999999999999998E-2</v>
      </c>
    </row>
    <row r="58" spans="2:3">
      <c r="B58" s="2">
        <v>7</v>
      </c>
      <c r="C58" s="2">
        <v>2.9000000000000001E-2</v>
      </c>
    </row>
    <row r="59" spans="2:3">
      <c r="B59" s="2">
        <v>8.33</v>
      </c>
      <c r="C59" s="2">
        <v>1.2E-2</v>
      </c>
    </row>
    <row r="60" spans="2:3">
      <c r="B60" s="2">
        <v>9</v>
      </c>
      <c r="C60" s="2">
        <v>8.0999999999999996E-3</v>
      </c>
    </row>
    <row r="61" spans="2:3">
      <c r="B61" s="2">
        <v>9.33</v>
      </c>
      <c r="C61" s="2">
        <v>5.4999999999999997E-3</v>
      </c>
    </row>
    <row r="62" spans="2:3">
      <c r="B62" s="2">
        <v>10.33</v>
      </c>
      <c r="C62" s="2">
        <v>1.6999999999999999E-3</v>
      </c>
    </row>
    <row r="63" spans="2:3">
      <c r="B63" s="2">
        <v>12</v>
      </c>
      <c r="C63" s="2">
        <v>1.2999999999999999E-4</v>
      </c>
    </row>
    <row r="65" spans="1:3">
      <c r="A65" s="2" t="s">
        <v>47</v>
      </c>
      <c r="B65" s="2" t="s">
        <v>55</v>
      </c>
    </row>
    <row r="66" spans="1:3">
      <c r="B66" s="2" t="s">
        <v>49</v>
      </c>
      <c r="C66" s="2" t="s">
        <v>50</v>
      </c>
    </row>
    <row r="67" spans="1:3">
      <c r="B67" s="2">
        <v>0</v>
      </c>
      <c r="C67" s="2">
        <v>1</v>
      </c>
    </row>
    <row r="68" spans="1:3">
      <c r="B68" s="2">
        <v>0.28599999999999998</v>
      </c>
      <c r="C68" s="2">
        <v>0.96399999999999997</v>
      </c>
    </row>
    <row r="69" spans="1:3">
      <c r="B69" s="2">
        <v>0.85699999999999998</v>
      </c>
      <c r="C69" s="2">
        <v>0.76800000000000002</v>
      </c>
    </row>
    <row r="70" spans="1:3">
      <c r="B70" s="2">
        <v>1.143</v>
      </c>
      <c r="C70" s="2">
        <v>0.62</v>
      </c>
    </row>
    <row r="71" spans="1:3">
      <c r="B71" s="2">
        <v>2</v>
      </c>
      <c r="C71" s="2">
        <v>0.48599999999999999</v>
      </c>
    </row>
    <row r="72" spans="1:3">
      <c r="B72" s="2">
        <v>2.5710000000000002</v>
      </c>
      <c r="C72" s="2">
        <v>0.30499999999999999</v>
      </c>
    </row>
    <row r="73" spans="1:3">
      <c r="B73" s="2">
        <v>3.4289999999999998</v>
      </c>
      <c r="C73" s="2">
        <v>0.23699999999999999</v>
      </c>
    </row>
    <row r="74" spans="1:3">
      <c r="B74" s="2">
        <v>3.714</v>
      </c>
      <c r="C74" s="2">
        <v>0.192</v>
      </c>
    </row>
    <row r="75" spans="1:3">
      <c r="B75" s="2">
        <v>4.5709999999999997</v>
      </c>
      <c r="C75" s="2">
        <v>0.112</v>
      </c>
    </row>
    <row r="76" spans="1:3">
      <c r="B76" s="2">
        <v>5.4290000000000003</v>
      </c>
      <c r="C76" s="2">
        <v>8.5000000000000006E-2</v>
      </c>
    </row>
    <row r="77" spans="1:3">
      <c r="B77" s="2">
        <v>6</v>
      </c>
      <c r="C77" s="2">
        <v>5.1999999999999998E-2</v>
      </c>
    </row>
    <row r="78" spans="1:3">
      <c r="B78" s="2">
        <v>7.1429999999999998</v>
      </c>
      <c r="C78" s="2">
        <v>2.7E-2</v>
      </c>
    </row>
    <row r="79" spans="1:3">
      <c r="B79" s="2">
        <v>7.7140000000000004</v>
      </c>
      <c r="C79" s="2">
        <v>2.1000000000000001E-2</v>
      </c>
    </row>
    <row r="80" spans="1:3">
      <c r="B80" s="2">
        <v>8</v>
      </c>
      <c r="C80" s="2">
        <v>1.6E-2</v>
      </c>
    </row>
    <row r="81" spans="1:3">
      <c r="B81" s="2">
        <v>8.8569999999999993</v>
      </c>
      <c r="C81" s="2">
        <v>8.3999999999999995E-3</v>
      </c>
    </row>
    <row r="82" spans="1:3">
      <c r="B82" s="2">
        <v>10.286</v>
      </c>
      <c r="C82" s="2">
        <v>3.5999999999999999E-3</v>
      </c>
    </row>
    <row r="83" spans="1:3">
      <c r="B83" s="2">
        <v>10.571</v>
      </c>
      <c r="C83" s="2">
        <v>2.7000000000000001E-3</v>
      </c>
    </row>
    <row r="84" spans="1:3">
      <c r="B84" s="2">
        <v>11.143000000000001</v>
      </c>
      <c r="C84" s="2">
        <v>1.1999999999999999E-3</v>
      </c>
    </row>
    <row r="85" spans="1:3">
      <c r="B85" s="2">
        <v>12.286</v>
      </c>
      <c r="C85" s="2">
        <v>3.2000000000000003E-4</v>
      </c>
    </row>
    <row r="86" spans="1:3">
      <c r="B86" s="2">
        <v>14</v>
      </c>
      <c r="C86" s="2">
        <v>2.0999999999999999E-5</v>
      </c>
    </row>
    <row r="88" spans="1:3">
      <c r="A88" s="2" t="s">
        <v>47</v>
      </c>
      <c r="B88" s="2" t="s">
        <v>56</v>
      </c>
    </row>
    <row r="89" spans="1:3">
      <c r="B89" s="2" t="s">
        <v>49</v>
      </c>
      <c r="C89" s="2" t="s">
        <v>50</v>
      </c>
    </row>
    <row r="90" spans="1:3">
      <c r="B90" s="2">
        <v>0</v>
      </c>
      <c r="C90" s="2">
        <v>1</v>
      </c>
    </row>
    <row r="91" spans="1:3">
      <c r="B91" s="2">
        <v>0.25</v>
      </c>
      <c r="C91" s="2">
        <v>0.96699999999999997</v>
      </c>
    </row>
    <row r="92" spans="1:3">
      <c r="B92" s="2">
        <v>0.75</v>
      </c>
      <c r="C92" s="2">
        <v>0.79400000000000004</v>
      </c>
    </row>
    <row r="93" spans="1:3">
      <c r="B93" s="2">
        <v>1</v>
      </c>
      <c r="C93" s="2">
        <v>0.65400000000000003</v>
      </c>
    </row>
    <row r="94" spans="1:3">
      <c r="B94" s="2">
        <v>1.75</v>
      </c>
      <c r="C94" s="2">
        <v>0.53100000000000003</v>
      </c>
    </row>
    <row r="95" spans="1:3">
      <c r="B95" s="2">
        <v>2.25</v>
      </c>
      <c r="C95" s="2">
        <v>0.35499999999999998</v>
      </c>
    </row>
    <row r="96" spans="1:3">
      <c r="B96" s="2">
        <v>3</v>
      </c>
      <c r="C96" s="2">
        <v>0.28499999999999998</v>
      </c>
    </row>
    <row r="97" spans="2:3">
      <c r="B97" s="2">
        <v>3.25</v>
      </c>
      <c r="C97" s="2">
        <v>0.23599999999999999</v>
      </c>
    </row>
    <row r="98" spans="2:3">
      <c r="B98" s="2">
        <v>4</v>
      </c>
      <c r="C98" s="2">
        <v>0.14899999999999999</v>
      </c>
    </row>
    <row r="99" spans="2:3">
      <c r="B99" s="2">
        <v>4.75</v>
      </c>
      <c r="C99" s="2">
        <v>0.12</v>
      </c>
    </row>
    <row r="100" spans="2:3">
      <c r="B100" s="2">
        <v>5.25</v>
      </c>
      <c r="C100" s="2">
        <v>7.9000000000000001E-2</v>
      </c>
    </row>
    <row r="101" spans="2:3">
      <c r="B101" s="2">
        <v>6.25</v>
      </c>
      <c r="C101" s="2">
        <v>4.7E-2</v>
      </c>
    </row>
    <row r="102" spans="2:3">
      <c r="B102" s="2">
        <v>6.75</v>
      </c>
      <c r="C102" s="2">
        <v>3.7999999999999999E-2</v>
      </c>
    </row>
    <row r="103" spans="2:3">
      <c r="B103" s="2">
        <v>7</v>
      </c>
      <c r="C103" s="2">
        <v>0.03</v>
      </c>
    </row>
    <row r="104" spans="2:3">
      <c r="B104" s="2">
        <v>7.75</v>
      </c>
      <c r="C104" s="2">
        <v>1.7999999999999999E-2</v>
      </c>
    </row>
    <row r="105" spans="2:3">
      <c r="B105" s="2">
        <v>9</v>
      </c>
      <c r="C105" s="2">
        <v>9.9000000000000008E-3</v>
      </c>
    </row>
    <row r="106" spans="2:3">
      <c r="B106" s="2">
        <v>9.25</v>
      </c>
      <c r="C106" s="2">
        <v>8.0000000000000002E-3</v>
      </c>
    </row>
    <row r="107" spans="2:3">
      <c r="B107" s="2">
        <v>9.75</v>
      </c>
      <c r="C107" s="2">
        <v>4.7999999999999996E-3</v>
      </c>
    </row>
    <row r="108" spans="2:3">
      <c r="B108" s="2">
        <v>10.75</v>
      </c>
      <c r="C108" s="2">
        <v>2.3999999999999998E-3</v>
      </c>
    </row>
    <row r="109" spans="2:3">
      <c r="B109" s="2">
        <v>12</v>
      </c>
      <c r="C109" s="2">
        <v>1.1000000000000001E-3</v>
      </c>
    </row>
    <row r="110" spans="2:3">
      <c r="B110" s="2">
        <v>12.25</v>
      </c>
      <c r="C110" s="2">
        <v>8.5999999999999998E-4</v>
      </c>
    </row>
    <row r="111" spans="2:3">
      <c r="B111" s="2">
        <v>13</v>
      </c>
      <c r="C111" s="2">
        <v>2.5999999999999998E-4</v>
      </c>
    </row>
    <row r="112" spans="2:3">
      <c r="B112" s="2">
        <v>14.25</v>
      </c>
      <c r="C112" s="2">
        <v>6.0999999999999999E-5</v>
      </c>
    </row>
    <row r="113" spans="1:3">
      <c r="B113" s="2">
        <v>16</v>
      </c>
      <c r="C113" s="2">
        <v>3.5999999999999998E-6</v>
      </c>
    </row>
    <row r="115" spans="1:3">
      <c r="A115" s="2" t="s">
        <v>47</v>
      </c>
      <c r="B115" s="2" t="s">
        <v>57</v>
      </c>
    </row>
    <row r="116" spans="1:3">
      <c r="B116" s="2" t="s">
        <v>49</v>
      </c>
      <c r="C116" s="2" t="s">
        <v>50</v>
      </c>
    </row>
    <row r="117" spans="1:3">
      <c r="B117" s="2">
        <v>0</v>
      </c>
      <c r="C117" s="2">
        <v>1</v>
      </c>
    </row>
    <row r="118" spans="1:3">
      <c r="B118" s="2">
        <v>0.222</v>
      </c>
      <c r="C118" s="2">
        <v>0.97099999999999997</v>
      </c>
    </row>
    <row r="119" spans="1:3">
      <c r="B119" s="2">
        <v>0.66700000000000004</v>
      </c>
      <c r="C119" s="2">
        <v>0.81399999999999995</v>
      </c>
    </row>
    <row r="120" spans="1:3">
      <c r="B120" s="2">
        <v>0.88900000000000001</v>
      </c>
      <c r="C120" s="2">
        <v>0.86499999999999999</v>
      </c>
    </row>
    <row r="121" spans="1:3">
      <c r="B121" s="2">
        <v>1.556</v>
      </c>
      <c r="C121" s="2">
        <v>0.56899999999999995</v>
      </c>
    </row>
    <row r="122" spans="1:3">
      <c r="B122" s="2">
        <v>2</v>
      </c>
      <c r="C122" s="2">
        <v>0.39800000000000002</v>
      </c>
    </row>
    <row r="123" spans="1:3">
      <c r="B123" s="2">
        <v>2.6669999999999998</v>
      </c>
      <c r="C123" s="2">
        <v>0.32800000000000001</v>
      </c>
    </row>
    <row r="124" spans="1:3">
      <c r="B124" s="2">
        <v>2.8889999999999998</v>
      </c>
      <c r="C124" s="2">
        <v>0.27800000000000002</v>
      </c>
    </row>
    <row r="125" spans="1:3">
      <c r="B125" s="2">
        <v>3.556</v>
      </c>
      <c r="C125" s="2">
        <v>0.187</v>
      </c>
    </row>
    <row r="126" spans="1:3">
      <c r="B126" s="2">
        <v>4.2220000000000004</v>
      </c>
      <c r="C126" s="2">
        <v>0.154</v>
      </c>
    </row>
    <row r="127" spans="1:3">
      <c r="B127" s="2">
        <v>4.6669999999999998</v>
      </c>
      <c r="C127" s="2">
        <v>0.107</v>
      </c>
    </row>
    <row r="128" spans="1:3">
      <c r="B128" s="2">
        <v>5.556</v>
      </c>
      <c r="C128" s="2">
        <v>6.9000000000000006E-2</v>
      </c>
    </row>
    <row r="129" spans="2:3">
      <c r="B129" s="2">
        <v>6</v>
      </c>
      <c r="C129" s="2">
        <v>5.7000000000000002E-2</v>
      </c>
    </row>
    <row r="130" spans="2:3">
      <c r="B130" s="2">
        <v>6.2220000000000004</v>
      </c>
      <c r="C130" s="2">
        <v>4.8000000000000001E-2</v>
      </c>
    </row>
    <row r="131" spans="2:3">
      <c r="B131" s="2">
        <v>6.8890000000000002</v>
      </c>
      <c r="C131" s="2">
        <v>3.1E-2</v>
      </c>
    </row>
    <row r="132" spans="2:3">
      <c r="B132" s="2">
        <v>8</v>
      </c>
      <c r="C132" s="2">
        <v>1.9E-2</v>
      </c>
    </row>
    <row r="133" spans="2:3">
      <c r="B133" s="2">
        <v>8.2219999999999995</v>
      </c>
      <c r="C133" s="2">
        <v>1.6E-2</v>
      </c>
    </row>
    <row r="134" spans="2:3">
      <c r="B134" s="2">
        <v>8.6669999999999998</v>
      </c>
      <c r="C134" s="2">
        <v>0.01</v>
      </c>
    </row>
    <row r="135" spans="2:3">
      <c r="B135" s="2">
        <v>9.5559999999999992</v>
      </c>
      <c r="C135" s="2">
        <v>6.0000000000000001E-3</v>
      </c>
    </row>
    <row r="136" spans="2:3">
      <c r="B136" s="2">
        <v>10.667</v>
      </c>
      <c r="C136" s="2">
        <v>3.5000000000000001E-3</v>
      </c>
    </row>
    <row r="137" spans="2:3">
      <c r="B137" s="2">
        <v>10.888999999999999</v>
      </c>
      <c r="C137" s="2">
        <v>2.8999999999999998E-3</v>
      </c>
    </row>
    <row r="138" spans="2:3">
      <c r="B138" s="2">
        <v>11.555999999999999</v>
      </c>
      <c r="C138" s="2">
        <v>1.2999999999999999E-3</v>
      </c>
    </row>
    <row r="139" spans="2:3">
      <c r="B139" s="2">
        <v>12.667</v>
      </c>
      <c r="C139" s="2">
        <v>6.6E-4</v>
      </c>
    </row>
    <row r="140" spans="2:3">
      <c r="B140" s="2">
        <v>13.555999999999999</v>
      </c>
      <c r="C140" s="2">
        <v>3.5E-4</v>
      </c>
    </row>
    <row r="141" spans="2:3">
      <c r="B141" s="2">
        <v>14</v>
      </c>
      <c r="C141" s="2">
        <v>2.0000000000000001E-4</v>
      </c>
    </row>
    <row r="142" spans="2:3">
      <c r="B142" s="2">
        <v>14.222</v>
      </c>
      <c r="C142" s="2">
        <v>9.7E-5</v>
      </c>
    </row>
    <row r="143" spans="2:3">
      <c r="B143" s="2">
        <v>14.888999999999999</v>
      </c>
      <c r="C143" s="2">
        <v>5.3999999999999998E-5</v>
      </c>
    </row>
    <row r="144" spans="2:3">
      <c r="B144" s="2">
        <v>16.222000000000001</v>
      </c>
      <c r="C144" s="2">
        <v>1.1E-5</v>
      </c>
    </row>
    <row r="145" spans="1:3">
      <c r="B145" s="2">
        <v>18</v>
      </c>
      <c r="C145" s="2">
        <v>5.9999999999999997E-7</v>
      </c>
    </row>
    <row r="147" spans="1:3">
      <c r="A147" s="2" t="s">
        <v>58</v>
      </c>
      <c r="B147" s="2" t="s">
        <v>48</v>
      </c>
    </row>
    <row r="148" spans="1:3">
      <c r="B148" s="2" t="s">
        <v>49</v>
      </c>
      <c r="C148" s="2" t="s">
        <v>50</v>
      </c>
    </row>
    <row r="149" spans="1:3">
      <c r="B149" s="2">
        <v>0</v>
      </c>
      <c r="C149" s="2">
        <v>1</v>
      </c>
    </row>
    <row r="150" spans="1:3">
      <c r="B150" s="2">
        <v>0.6</v>
      </c>
      <c r="C150" s="2">
        <v>0.95799999999999996</v>
      </c>
    </row>
    <row r="151" spans="1:3">
      <c r="B151" s="2">
        <v>1.2</v>
      </c>
      <c r="C151" s="2">
        <v>0.83399999999999996</v>
      </c>
    </row>
    <row r="152" spans="1:3">
      <c r="B152" s="2">
        <v>1.8</v>
      </c>
      <c r="C152" s="2">
        <v>0.79200000000000004</v>
      </c>
    </row>
    <row r="153" spans="1:3">
      <c r="B153" s="2">
        <v>2.4</v>
      </c>
      <c r="C153" s="2">
        <v>0.625</v>
      </c>
    </row>
    <row r="154" spans="1:3">
      <c r="B154" s="2">
        <v>3</v>
      </c>
      <c r="C154" s="2">
        <v>0.54200000000000004</v>
      </c>
    </row>
    <row r="155" spans="1:3">
      <c r="B155" s="2">
        <v>3.6</v>
      </c>
      <c r="C155" s="2">
        <v>0.45800000000000002</v>
      </c>
    </row>
    <row r="156" spans="1:3">
      <c r="B156" s="2">
        <v>4.2</v>
      </c>
      <c r="C156" s="2">
        <v>0.375</v>
      </c>
    </row>
    <row r="157" spans="1:3">
      <c r="B157" s="2">
        <v>4.8</v>
      </c>
      <c r="C157" s="2">
        <v>0.20799999999999999</v>
      </c>
    </row>
    <row r="158" spans="1:3">
      <c r="B158" s="2">
        <v>5.4</v>
      </c>
      <c r="C158" s="2">
        <v>0.16700000000000001</v>
      </c>
    </row>
    <row r="159" spans="1:3">
      <c r="B159" s="2">
        <v>6</v>
      </c>
      <c r="C159" s="2">
        <v>4.2000000000000003E-2</v>
      </c>
    </row>
    <row r="161" spans="1:3">
      <c r="A161" s="2" t="s">
        <v>58</v>
      </c>
      <c r="B161" s="2" t="s">
        <v>51</v>
      </c>
    </row>
    <row r="162" spans="1:3">
      <c r="B162" s="2" t="s">
        <v>49</v>
      </c>
      <c r="C162" s="2" t="s">
        <v>50</v>
      </c>
    </row>
    <row r="163" spans="1:3">
      <c r="B163" s="2">
        <v>0.2</v>
      </c>
      <c r="C163" s="2">
        <v>1</v>
      </c>
    </row>
    <row r="164" spans="1:3">
      <c r="B164" s="2">
        <v>0.6</v>
      </c>
      <c r="C164" s="2">
        <v>0.95799999999999996</v>
      </c>
    </row>
    <row r="165" spans="1:3">
      <c r="B165" s="2">
        <v>1</v>
      </c>
      <c r="C165" s="2">
        <v>0.91</v>
      </c>
    </row>
    <row r="166" spans="1:3">
      <c r="B166" s="2">
        <v>1.8</v>
      </c>
      <c r="C166" s="2">
        <v>0.72699999999999998</v>
      </c>
    </row>
    <row r="167" spans="1:3">
      <c r="B167" s="2">
        <v>2.2000000000000002</v>
      </c>
      <c r="C167" s="2">
        <v>0.60799999999999998</v>
      </c>
    </row>
    <row r="168" spans="1:3">
      <c r="B168" s="2">
        <v>2.6</v>
      </c>
      <c r="C168" s="2">
        <v>0.52400000000000002</v>
      </c>
    </row>
    <row r="169" spans="1:3">
      <c r="B169" s="2">
        <v>3.4</v>
      </c>
      <c r="C169" s="2">
        <v>0.44600000000000001</v>
      </c>
    </row>
    <row r="170" spans="1:3">
      <c r="B170" s="2">
        <v>3.8</v>
      </c>
      <c r="C170" s="2">
        <v>0.34200000000000003</v>
      </c>
    </row>
    <row r="171" spans="1:3">
      <c r="B171" s="2">
        <v>4.2</v>
      </c>
      <c r="C171" s="2">
        <v>0.3</v>
      </c>
    </row>
    <row r="172" spans="1:3">
      <c r="B172" s="2">
        <v>5</v>
      </c>
      <c r="C172" s="2">
        <v>0.20699999999999999</v>
      </c>
    </row>
    <row r="173" spans="1:3">
      <c r="B173" s="2">
        <v>5.4</v>
      </c>
      <c r="C173" s="2">
        <v>0.17499999999999999</v>
      </c>
    </row>
    <row r="174" spans="1:3">
      <c r="B174" s="2">
        <v>5.8</v>
      </c>
      <c r="C174" s="2">
        <v>0.14799999999999999</v>
      </c>
    </row>
    <row r="175" spans="1:3">
      <c r="B175" s="2">
        <v>6.6</v>
      </c>
      <c r="C175" s="2">
        <v>7.4999999999999997E-2</v>
      </c>
    </row>
    <row r="176" spans="1:3">
      <c r="B176" s="2">
        <v>7</v>
      </c>
      <c r="C176" s="2">
        <v>5.3999999999999999E-2</v>
      </c>
    </row>
    <row r="177" spans="1:3">
      <c r="B177" s="2">
        <v>7.4</v>
      </c>
      <c r="C177" s="2">
        <v>3.3000000000000002E-2</v>
      </c>
    </row>
    <row r="178" spans="1:3">
      <c r="B178" s="2">
        <v>8.1999999999999993</v>
      </c>
      <c r="C178" s="2">
        <v>1.7000000000000001E-2</v>
      </c>
    </row>
    <row r="179" spans="1:3">
      <c r="B179" s="2">
        <v>9</v>
      </c>
      <c r="C179" s="2">
        <v>1.6999999999999999E-3</v>
      </c>
    </row>
    <row r="181" spans="1:3">
      <c r="A181" s="2" t="s">
        <v>58</v>
      </c>
      <c r="B181" s="2" t="s">
        <v>52</v>
      </c>
    </row>
    <row r="182" spans="1:3">
      <c r="B182" s="2" t="s">
        <v>49</v>
      </c>
      <c r="C182" s="2" t="s">
        <v>50</v>
      </c>
    </row>
    <row r="183" spans="1:3">
      <c r="B183" s="2">
        <v>0</v>
      </c>
      <c r="C183" s="2">
        <v>1</v>
      </c>
    </row>
    <row r="184" spans="1:3">
      <c r="B184" s="2">
        <v>0.3</v>
      </c>
      <c r="C184" s="2">
        <v>0.99199999999999999</v>
      </c>
    </row>
    <row r="185" spans="1:3">
      <c r="B185" s="2">
        <v>0.6</v>
      </c>
      <c r="C185" s="2">
        <v>0.92800000000000005</v>
      </c>
    </row>
    <row r="186" spans="1:3">
      <c r="B186" s="2">
        <v>0.9</v>
      </c>
      <c r="C186" s="2">
        <v>0.9</v>
      </c>
    </row>
    <row r="187" spans="1:3">
      <c r="B187" s="2">
        <v>1.2</v>
      </c>
      <c r="C187" s="2">
        <v>0.8</v>
      </c>
    </row>
    <row r="188" spans="1:3">
      <c r="B188" s="2">
        <v>1.5</v>
      </c>
      <c r="C188" s="2">
        <v>0.754</v>
      </c>
    </row>
    <row r="189" spans="1:3">
      <c r="B189" s="2">
        <v>1.8</v>
      </c>
      <c r="C189" s="2">
        <v>0.67700000000000005</v>
      </c>
    </row>
    <row r="190" spans="1:3">
      <c r="B190" s="2">
        <v>2.1</v>
      </c>
      <c r="C190" s="2">
        <v>0.64900000000000002</v>
      </c>
    </row>
    <row r="191" spans="1:3">
      <c r="B191" s="2">
        <v>2.4</v>
      </c>
      <c r="C191" s="2">
        <v>0.52400000000000002</v>
      </c>
    </row>
    <row r="192" spans="1:3">
      <c r="B192" s="2">
        <v>2.7</v>
      </c>
      <c r="C192" s="2">
        <v>0.50800000000000001</v>
      </c>
    </row>
    <row r="193" spans="2:3">
      <c r="B193" s="2">
        <v>3</v>
      </c>
      <c r="C193" s="2">
        <v>0.432</v>
      </c>
    </row>
    <row r="194" spans="2:3">
      <c r="B194" s="2">
        <v>3.3</v>
      </c>
      <c r="C194" s="2">
        <v>0.38900000000000001</v>
      </c>
    </row>
    <row r="195" spans="2:3">
      <c r="B195" s="2">
        <v>3.6</v>
      </c>
      <c r="C195" s="2">
        <v>0.35499999999999998</v>
      </c>
    </row>
    <row r="196" spans="2:3">
      <c r="B196" s="2">
        <v>3.9</v>
      </c>
      <c r="C196" s="2">
        <v>0.32400000000000001</v>
      </c>
    </row>
    <row r="197" spans="2:3">
      <c r="B197" s="2">
        <v>4.5</v>
      </c>
      <c r="C197" s="2">
        <v>0.24199999999999999</v>
      </c>
    </row>
    <row r="198" spans="2:3">
      <c r="B198" s="2">
        <v>4.8</v>
      </c>
      <c r="C198" s="2">
        <v>0.2</v>
      </c>
    </row>
    <row r="199" spans="2:3">
      <c r="B199" s="2">
        <v>5.0999999999999996</v>
      </c>
      <c r="C199" s="2">
        <v>0.19</v>
      </c>
    </row>
    <row r="200" spans="2:3">
      <c r="B200" s="2">
        <v>5.4</v>
      </c>
      <c r="C200" s="2">
        <v>0.158</v>
      </c>
    </row>
    <row r="201" spans="2:3">
      <c r="B201" s="2">
        <v>5.7</v>
      </c>
      <c r="C201" s="2">
        <v>0.14099999999999999</v>
      </c>
    </row>
    <row r="202" spans="2:3">
      <c r="B202" s="2">
        <v>6</v>
      </c>
      <c r="C202" s="2">
        <v>0.105</v>
      </c>
    </row>
    <row r="203" spans="2:3">
      <c r="B203" s="2">
        <v>6.3</v>
      </c>
      <c r="C203" s="2">
        <v>9.4E-2</v>
      </c>
    </row>
    <row r="204" spans="2:3">
      <c r="B204" s="2">
        <v>6.6</v>
      </c>
      <c r="C204" s="2">
        <v>7.6999999999999999E-2</v>
      </c>
    </row>
    <row r="205" spans="2:3">
      <c r="B205" s="2">
        <v>6.9</v>
      </c>
      <c r="C205" s="2">
        <v>6.8000000000000005E-2</v>
      </c>
    </row>
    <row r="206" spans="2:3">
      <c r="B206" s="2">
        <v>7.2</v>
      </c>
      <c r="C206" s="2">
        <v>5.3999999999999999E-2</v>
      </c>
    </row>
    <row r="207" spans="2:3">
      <c r="B207" s="2">
        <v>7.5</v>
      </c>
      <c r="C207" s="2">
        <v>5.1999999999999998E-2</v>
      </c>
    </row>
    <row r="208" spans="2:3">
      <c r="B208" s="2">
        <v>7.8</v>
      </c>
      <c r="C208" s="2">
        <v>3.5999999999999997E-2</v>
      </c>
    </row>
    <row r="209" spans="1:13">
      <c r="B209" s="2">
        <v>8.1</v>
      </c>
      <c r="C209" s="2">
        <v>3.3000000000000002E-2</v>
      </c>
    </row>
    <row r="210" spans="1:13">
      <c r="B210" s="2">
        <v>8.4</v>
      </c>
      <c r="C210" s="2">
        <v>1.9E-2</v>
      </c>
    </row>
    <row r="211" spans="1:13">
      <c r="B211" s="2">
        <v>8.6999999999999993</v>
      </c>
      <c r="C211" s="2">
        <v>1.4E-2</v>
      </c>
    </row>
    <row r="212" spans="1:13">
      <c r="B212" s="2">
        <v>9.3000000000000007</v>
      </c>
      <c r="C212" s="2">
        <v>1.2E-2</v>
      </c>
    </row>
    <row r="213" spans="1:13">
      <c r="B213" s="2">
        <v>9.6</v>
      </c>
      <c r="C213" s="2">
        <v>6.8999999999999999E-3</v>
      </c>
    </row>
    <row r="214" spans="1:13">
      <c r="B214" s="2">
        <v>9.9</v>
      </c>
      <c r="C214" s="2">
        <v>6.1999999999999998E-3</v>
      </c>
    </row>
    <row r="215" spans="1:13">
      <c r="B215" s="2">
        <v>10.199999999999999</v>
      </c>
      <c r="C215" s="2">
        <v>2.7000000000000001E-3</v>
      </c>
    </row>
    <row r="216" spans="1:13">
      <c r="B216" s="2">
        <v>10.8</v>
      </c>
      <c r="C216" s="2">
        <v>1.6000000000000001E-3</v>
      </c>
    </row>
    <row r="217" spans="1:13">
      <c r="B217" s="2">
        <v>11.1</v>
      </c>
      <c r="C217" s="2">
        <v>9.3999999999999997E-4</v>
      </c>
    </row>
    <row r="218" spans="1:13">
      <c r="B218" s="2">
        <v>12</v>
      </c>
      <c r="C218" s="2">
        <v>7.2000000000000002E-5</v>
      </c>
    </row>
    <row r="220" spans="1:13">
      <c r="E220" s="7" t="s">
        <v>59</v>
      </c>
      <c r="F220" s="7">
        <v>2</v>
      </c>
      <c r="G220" s="7">
        <v>3</v>
      </c>
      <c r="H220" s="7">
        <v>4</v>
      </c>
      <c r="I220" s="7">
        <v>5</v>
      </c>
      <c r="J220" s="7">
        <v>6</v>
      </c>
      <c r="K220" s="7">
        <v>7</v>
      </c>
      <c r="L220" s="7">
        <v>8</v>
      </c>
      <c r="M220" s="7">
        <v>9</v>
      </c>
    </row>
    <row r="221" spans="1:13">
      <c r="A221" s="2" t="s">
        <v>60</v>
      </c>
      <c r="B221" s="2">
        <f>test!B5</f>
        <v>0</v>
      </c>
      <c r="E221" s="7">
        <v>3</v>
      </c>
      <c r="F221" s="7" t="e">
        <f>VLOOKUP($B$223,B5:C8,2,TRUE)</f>
        <v>#DIV/0!</v>
      </c>
      <c r="G221" s="7" t="e">
        <f>VLOOKUP($B$223,B12:C17,2,TRUE)</f>
        <v>#DIV/0!</v>
      </c>
      <c r="H221" s="7" t="e">
        <f>VLOOKUP($B$223,B22:C29,2,TRUE)</f>
        <v>#DIV/0!</v>
      </c>
      <c r="I221" s="7" t="e">
        <f>VLOOKUP($B$223,B33:C44,2,TRUE)</f>
        <v>#DIV/0!</v>
      </c>
      <c r="J221" s="7" t="e">
        <f>VLOOKUP($B$223,B48:C63,2,TRUE)</f>
        <v>#DIV/0!</v>
      </c>
      <c r="K221" s="7" t="e">
        <f>VLOOKUP($B$223,B67:C86,2,TRUE)</f>
        <v>#DIV/0!</v>
      </c>
      <c r="L221" s="7" t="e">
        <f>VLOOKUP($B$223,B90:C113,2,TRUE)</f>
        <v>#DIV/0!</v>
      </c>
      <c r="M221" s="7" t="e">
        <f>VLOOKUP($B$223,B117:C145,2,TRUE)</f>
        <v>#DIV/0!</v>
      </c>
    </row>
    <row r="222" spans="1:13">
      <c r="A222" s="2" t="s">
        <v>61</v>
      </c>
      <c r="B222" s="2">
        <f>test!B6</f>
        <v>0</v>
      </c>
      <c r="E222" s="7">
        <v>4</v>
      </c>
      <c r="F222" s="7" t="e">
        <f>VLOOKUP($B$223,B149:C159,2,TRUE)</f>
        <v>#DIV/0!</v>
      </c>
      <c r="G222" s="7" t="e">
        <f>VLOOKUP($B$223,B163:C179,2,TRUE)</f>
        <v>#DIV/0!</v>
      </c>
      <c r="H222" s="7" t="e">
        <f>VLOOKUP($B$223,B183:C218,2,TRUE)</f>
        <v>#DIV/0!</v>
      </c>
      <c r="I222" s="7"/>
      <c r="J222" s="7"/>
      <c r="K222" s="7"/>
      <c r="L222" s="7"/>
      <c r="M222" s="7"/>
    </row>
    <row r="223" spans="1:13">
      <c r="A223" s="2" t="s">
        <v>28</v>
      </c>
      <c r="B223" s="2" t="e">
        <f>test!D3</f>
        <v>#DIV/0!</v>
      </c>
    </row>
    <row r="225" spans="1:3">
      <c r="A225" s="2" t="s">
        <v>62</v>
      </c>
      <c r="C225" s="9" t="e">
        <f>VLOOKUP(B222,E220:M222,B221,TRUE)</f>
        <v>#N/A</v>
      </c>
    </row>
    <row r="227" spans="1:3" ht="15.6">
      <c r="C227"/>
    </row>
  </sheetData>
  <sheetProtection sheet="1" objects="1" scenarios="1"/>
  <phoneticPr fontId="29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07"/>
  <sheetViews>
    <sheetView zoomScale="75" workbookViewId="0">
      <selection activeCell="B5" sqref="B5"/>
    </sheetView>
  </sheetViews>
  <sheetFormatPr baseColWidth="10" defaultRowHeight="15.6"/>
  <cols>
    <col min="1" max="9" width="4.5" customWidth="1"/>
    <col min="10" max="16" width="4.3984375" customWidth="1"/>
  </cols>
  <sheetData>
    <row r="1" spans="1:17" ht="17.399999999999999">
      <c r="A1" s="21" t="s">
        <v>64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7.399999999999999">
      <c r="A2" s="22"/>
      <c r="B2" s="22"/>
      <c r="C2" s="22"/>
      <c r="D2" s="22"/>
      <c r="E2" s="23" t="s">
        <v>63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>
      <c r="A4" s="24" t="s">
        <v>4</v>
      </c>
      <c r="B4" s="25" t="s">
        <v>5</v>
      </c>
      <c r="C4" s="25" t="s">
        <v>6</v>
      </c>
      <c r="D4" s="25" t="s">
        <v>7</v>
      </c>
      <c r="E4" s="25" t="s">
        <v>8</v>
      </c>
      <c r="F4" s="25" t="s">
        <v>9</v>
      </c>
      <c r="G4" s="25" t="s">
        <v>10</v>
      </c>
      <c r="H4" s="25" t="s">
        <v>11</v>
      </c>
      <c r="I4" s="25" t="s">
        <v>12</v>
      </c>
      <c r="J4" s="25" t="s">
        <v>13</v>
      </c>
      <c r="K4" s="25" t="s">
        <v>14</v>
      </c>
      <c r="L4" s="25" t="s">
        <v>15</v>
      </c>
      <c r="M4" s="25" t="s">
        <v>16</v>
      </c>
      <c r="N4" s="25" t="s">
        <v>17</v>
      </c>
      <c r="O4" s="25" t="s">
        <v>18</v>
      </c>
      <c r="P4" s="25" t="s">
        <v>19</v>
      </c>
      <c r="Q4" s="22"/>
    </row>
    <row r="5" spans="1:17" ht="12.75" customHeight="1">
      <c r="A5" s="26">
        <v>1</v>
      </c>
      <c r="B5" s="27" t="str">
        <f>données!B232</f>
        <v/>
      </c>
      <c r="C5" s="27" t="str">
        <f>données!C232</f>
        <v/>
      </c>
      <c r="D5" s="27" t="str">
        <f>données!D232</f>
        <v/>
      </c>
      <c r="E5" s="27" t="str">
        <f>données!E232</f>
        <v/>
      </c>
      <c r="F5" s="27" t="str">
        <f>données!F232</f>
        <v/>
      </c>
      <c r="G5" s="27" t="str">
        <f>données!G232</f>
        <v/>
      </c>
      <c r="H5" s="27" t="str">
        <f>données!H232</f>
        <v/>
      </c>
      <c r="I5" s="27" t="str">
        <f>données!I232</f>
        <v/>
      </c>
      <c r="J5" s="27" t="str">
        <f>données!J232</f>
        <v/>
      </c>
      <c r="K5" s="27" t="str">
        <f>données!K232</f>
        <v/>
      </c>
      <c r="L5" s="27" t="str">
        <f>données!L232</f>
        <v/>
      </c>
      <c r="M5" s="27" t="str">
        <f>données!M232</f>
        <v/>
      </c>
      <c r="N5" s="27" t="str">
        <f>données!N232</f>
        <v/>
      </c>
      <c r="O5" s="27" t="str">
        <f>données!O232</f>
        <v/>
      </c>
      <c r="P5" s="27" t="str">
        <f>données!P232</f>
        <v/>
      </c>
      <c r="Q5" s="22"/>
    </row>
    <row r="6" spans="1:17" ht="12.75" customHeight="1">
      <c r="A6" s="26">
        <v>2</v>
      </c>
      <c r="B6" s="27" t="str">
        <f>données!B233</f>
        <v/>
      </c>
      <c r="C6" s="27" t="str">
        <f>données!C233</f>
        <v/>
      </c>
      <c r="D6" s="27" t="str">
        <f>données!D233</f>
        <v/>
      </c>
      <c r="E6" s="27" t="str">
        <f>données!E233</f>
        <v/>
      </c>
      <c r="F6" s="27" t="str">
        <f>données!F233</f>
        <v/>
      </c>
      <c r="G6" s="27" t="str">
        <f>données!G233</f>
        <v/>
      </c>
      <c r="H6" s="27" t="str">
        <f>données!H233</f>
        <v/>
      </c>
      <c r="I6" s="27" t="str">
        <f>données!I233</f>
        <v/>
      </c>
      <c r="J6" s="27" t="str">
        <f>données!J233</f>
        <v/>
      </c>
      <c r="K6" s="27" t="str">
        <f>données!K233</f>
        <v/>
      </c>
      <c r="L6" s="27" t="str">
        <f>données!L233</f>
        <v/>
      </c>
      <c r="M6" s="27" t="str">
        <f>données!M233</f>
        <v/>
      </c>
      <c r="N6" s="27" t="str">
        <f>données!N233</f>
        <v/>
      </c>
      <c r="O6" s="27" t="str">
        <f>données!O233</f>
        <v/>
      </c>
      <c r="P6" s="27" t="str">
        <f>données!P233</f>
        <v/>
      </c>
      <c r="Q6" s="22"/>
    </row>
    <row r="7" spans="1:17" ht="12.75" customHeight="1">
      <c r="A7" s="26">
        <v>3</v>
      </c>
      <c r="B7" s="27" t="str">
        <f>données!B234</f>
        <v/>
      </c>
      <c r="C7" s="27" t="str">
        <f>données!C234</f>
        <v/>
      </c>
      <c r="D7" s="27" t="str">
        <f>données!D234</f>
        <v/>
      </c>
      <c r="E7" s="27" t="str">
        <f>données!E234</f>
        <v/>
      </c>
      <c r="F7" s="27" t="str">
        <f>données!F234</f>
        <v/>
      </c>
      <c r="G7" s="27" t="str">
        <f>données!G234</f>
        <v/>
      </c>
      <c r="H7" s="27" t="str">
        <f>données!H234</f>
        <v/>
      </c>
      <c r="I7" s="27" t="str">
        <f>données!I234</f>
        <v/>
      </c>
      <c r="J7" s="27" t="str">
        <f>données!J234</f>
        <v/>
      </c>
      <c r="K7" s="27" t="str">
        <f>données!K234</f>
        <v/>
      </c>
      <c r="L7" s="27" t="str">
        <f>données!L234</f>
        <v/>
      </c>
      <c r="M7" s="27" t="str">
        <f>données!M234</f>
        <v/>
      </c>
      <c r="N7" s="27" t="str">
        <f>données!N234</f>
        <v/>
      </c>
      <c r="O7" s="27" t="str">
        <f>données!O234</f>
        <v/>
      </c>
      <c r="P7" s="27" t="str">
        <f>données!P234</f>
        <v/>
      </c>
      <c r="Q7" s="22"/>
    </row>
    <row r="8" spans="1:17" ht="12.75" customHeight="1">
      <c r="A8" s="26">
        <v>4</v>
      </c>
      <c r="B8" s="27" t="str">
        <f>données!B235</f>
        <v/>
      </c>
      <c r="C8" s="27" t="str">
        <f>données!C235</f>
        <v/>
      </c>
      <c r="D8" s="27" t="str">
        <f>données!D235</f>
        <v/>
      </c>
      <c r="E8" s="27" t="str">
        <f>données!E235</f>
        <v/>
      </c>
      <c r="F8" s="27" t="str">
        <f>données!F235</f>
        <v/>
      </c>
      <c r="G8" s="27" t="str">
        <f>données!G235</f>
        <v/>
      </c>
      <c r="H8" s="27" t="str">
        <f>données!H235</f>
        <v/>
      </c>
      <c r="I8" s="27" t="str">
        <f>données!I235</f>
        <v/>
      </c>
      <c r="J8" s="27" t="str">
        <f>données!J235</f>
        <v/>
      </c>
      <c r="K8" s="27" t="str">
        <f>données!K235</f>
        <v/>
      </c>
      <c r="L8" s="27" t="str">
        <f>données!L235</f>
        <v/>
      </c>
      <c r="M8" s="27" t="str">
        <f>données!M235</f>
        <v/>
      </c>
      <c r="N8" s="27" t="str">
        <f>données!N235</f>
        <v/>
      </c>
      <c r="O8" s="27" t="str">
        <f>données!O235</f>
        <v/>
      </c>
      <c r="P8" s="27" t="str">
        <f>données!P235</f>
        <v/>
      </c>
      <c r="Q8" s="22"/>
    </row>
    <row r="9" spans="1:17" ht="12.75" customHeight="1">
      <c r="A9" s="26">
        <v>5</v>
      </c>
      <c r="B9" s="27" t="str">
        <f>données!B236</f>
        <v/>
      </c>
      <c r="C9" s="27" t="str">
        <f>données!C236</f>
        <v/>
      </c>
      <c r="D9" s="27" t="str">
        <f>données!D236</f>
        <v/>
      </c>
      <c r="E9" s="27" t="str">
        <f>données!E236</f>
        <v/>
      </c>
      <c r="F9" s="27" t="str">
        <f>données!F236</f>
        <v/>
      </c>
      <c r="G9" s="27" t="str">
        <f>données!G236</f>
        <v/>
      </c>
      <c r="H9" s="27" t="str">
        <f>données!H236</f>
        <v/>
      </c>
      <c r="I9" s="27" t="str">
        <f>données!I236</f>
        <v/>
      </c>
      <c r="J9" s="27" t="str">
        <f>données!J236</f>
        <v/>
      </c>
      <c r="K9" s="27" t="str">
        <f>données!K236</f>
        <v/>
      </c>
      <c r="L9" s="27" t="str">
        <f>données!L236</f>
        <v/>
      </c>
      <c r="M9" s="27" t="str">
        <f>données!M236</f>
        <v/>
      </c>
      <c r="N9" s="27" t="str">
        <f>données!N236</f>
        <v/>
      </c>
      <c r="O9" s="27" t="str">
        <f>données!O236</f>
        <v/>
      </c>
      <c r="P9" s="27" t="str">
        <f>données!P236</f>
        <v/>
      </c>
      <c r="Q9" s="22"/>
    </row>
    <row r="10" spans="1:17" ht="12.75" customHeight="1">
      <c r="A10" s="26">
        <v>6</v>
      </c>
      <c r="B10" s="27" t="str">
        <f>données!B237</f>
        <v/>
      </c>
      <c r="C10" s="27" t="str">
        <f>données!C237</f>
        <v/>
      </c>
      <c r="D10" s="27" t="str">
        <f>données!D237</f>
        <v/>
      </c>
      <c r="E10" s="27" t="str">
        <f>données!E237</f>
        <v/>
      </c>
      <c r="F10" s="27" t="str">
        <f>données!F237</f>
        <v/>
      </c>
      <c r="G10" s="27" t="str">
        <f>données!G237</f>
        <v/>
      </c>
      <c r="H10" s="27" t="str">
        <f>données!H237</f>
        <v/>
      </c>
      <c r="I10" s="27" t="str">
        <f>données!I237</f>
        <v/>
      </c>
      <c r="J10" s="27" t="str">
        <f>données!J237</f>
        <v/>
      </c>
      <c r="K10" s="27" t="str">
        <f>données!K237</f>
        <v/>
      </c>
      <c r="L10" s="27" t="str">
        <f>données!L237</f>
        <v/>
      </c>
      <c r="M10" s="27" t="str">
        <f>données!M237</f>
        <v/>
      </c>
      <c r="N10" s="27" t="str">
        <f>données!N237</f>
        <v/>
      </c>
      <c r="O10" s="27" t="str">
        <f>données!O237</f>
        <v/>
      </c>
      <c r="P10" s="27" t="str">
        <f>données!P237</f>
        <v/>
      </c>
      <c r="Q10" s="22"/>
    </row>
    <row r="11" spans="1:17" ht="12.75" customHeight="1">
      <c r="A11" s="26">
        <v>7</v>
      </c>
      <c r="B11" s="27" t="str">
        <f>données!B238</f>
        <v/>
      </c>
      <c r="C11" s="27" t="str">
        <f>données!C238</f>
        <v/>
      </c>
      <c r="D11" s="27" t="str">
        <f>données!D238</f>
        <v/>
      </c>
      <c r="E11" s="27" t="str">
        <f>données!E238</f>
        <v/>
      </c>
      <c r="F11" s="27" t="str">
        <f>données!F238</f>
        <v/>
      </c>
      <c r="G11" s="27" t="str">
        <f>données!G238</f>
        <v/>
      </c>
      <c r="H11" s="27" t="str">
        <f>données!H238</f>
        <v/>
      </c>
      <c r="I11" s="27" t="str">
        <f>données!I238</f>
        <v/>
      </c>
      <c r="J11" s="27" t="str">
        <f>données!J238</f>
        <v/>
      </c>
      <c r="K11" s="27" t="str">
        <f>données!K238</f>
        <v/>
      </c>
      <c r="L11" s="27" t="str">
        <f>données!L238</f>
        <v/>
      </c>
      <c r="M11" s="27" t="str">
        <f>données!M238</f>
        <v/>
      </c>
      <c r="N11" s="27" t="str">
        <f>données!N238</f>
        <v/>
      </c>
      <c r="O11" s="27" t="str">
        <f>données!O238</f>
        <v/>
      </c>
      <c r="P11" s="27" t="str">
        <f>données!P238</f>
        <v/>
      </c>
      <c r="Q11" s="22"/>
    </row>
    <row r="12" spans="1:17" ht="12.75" customHeight="1">
      <c r="A12" s="26">
        <v>8</v>
      </c>
      <c r="B12" s="27" t="str">
        <f>données!B239</f>
        <v/>
      </c>
      <c r="C12" s="27" t="str">
        <f>données!C239</f>
        <v/>
      </c>
      <c r="D12" s="27" t="str">
        <f>données!D239</f>
        <v/>
      </c>
      <c r="E12" s="27" t="str">
        <f>données!E239</f>
        <v/>
      </c>
      <c r="F12" s="27" t="str">
        <f>données!F239</f>
        <v/>
      </c>
      <c r="G12" s="27" t="str">
        <f>données!G239</f>
        <v/>
      </c>
      <c r="H12" s="27" t="str">
        <f>données!H239</f>
        <v/>
      </c>
      <c r="I12" s="27" t="str">
        <f>données!I239</f>
        <v/>
      </c>
      <c r="J12" s="27" t="str">
        <f>données!J239</f>
        <v/>
      </c>
      <c r="K12" s="27" t="str">
        <f>données!K239</f>
        <v/>
      </c>
      <c r="L12" s="27" t="str">
        <f>données!L239</f>
        <v/>
      </c>
      <c r="M12" s="27" t="str">
        <f>données!M239</f>
        <v/>
      </c>
      <c r="N12" s="27" t="str">
        <f>données!N239</f>
        <v/>
      </c>
      <c r="O12" s="27" t="str">
        <f>données!O239</f>
        <v/>
      </c>
      <c r="P12" s="27" t="str">
        <f>données!P239</f>
        <v/>
      </c>
      <c r="Q12" s="22"/>
    </row>
    <row r="13" spans="1:17" ht="12.75" customHeight="1">
      <c r="A13" s="26">
        <v>9</v>
      </c>
      <c r="B13" s="27" t="str">
        <f>données!B240</f>
        <v/>
      </c>
      <c r="C13" s="27" t="str">
        <f>données!C240</f>
        <v/>
      </c>
      <c r="D13" s="27" t="str">
        <f>données!D240</f>
        <v/>
      </c>
      <c r="E13" s="27" t="str">
        <f>données!E240</f>
        <v/>
      </c>
      <c r="F13" s="27" t="str">
        <f>données!F240</f>
        <v/>
      </c>
      <c r="G13" s="27" t="str">
        <f>données!G240</f>
        <v/>
      </c>
      <c r="H13" s="27" t="str">
        <f>données!H240</f>
        <v/>
      </c>
      <c r="I13" s="27" t="str">
        <f>données!I240</f>
        <v/>
      </c>
      <c r="J13" s="27" t="str">
        <f>données!J240</f>
        <v/>
      </c>
      <c r="K13" s="27" t="str">
        <f>données!K240</f>
        <v/>
      </c>
      <c r="L13" s="27" t="str">
        <f>données!L240</f>
        <v/>
      </c>
      <c r="M13" s="27" t="str">
        <f>données!M240</f>
        <v/>
      </c>
      <c r="N13" s="27" t="str">
        <f>données!N240</f>
        <v/>
      </c>
      <c r="O13" s="27" t="str">
        <f>données!O240</f>
        <v/>
      </c>
      <c r="P13" s="27" t="str">
        <f>données!P240</f>
        <v/>
      </c>
      <c r="Q13" s="22"/>
    </row>
    <row r="14" spans="1:17" ht="12.75" customHeight="1">
      <c r="A14" s="26">
        <v>10</v>
      </c>
      <c r="B14" s="27" t="str">
        <f>données!B241</f>
        <v/>
      </c>
      <c r="C14" s="27" t="str">
        <f>données!C241</f>
        <v/>
      </c>
      <c r="D14" s="27" t="str">
        <f>données!D241</f>
        <v/>
      </c>
      <c r="E14" s="27" t="str">
        <f>données!E241</f>
        <v/>
      </c>
      <c r="F14" s="27" t="str">
        <f>données!F241</f>
        <v/>
      </c>
      <c r="G14" s="27" t="str">
        <f>données!G241</f>
        <v/>
      </c>
      <c r="H14" s="27" t="str">
        <f>données!H241</f>
        <v/>
      </c>
      <c r="I14" s="27" t="str">
        <f>données!I241</f>
        <v/>
      </c>
      <c r="J14" s="27" t="str">
        <f>données!J241</f>
        <v/>
      </c>
      <c r="K14" s="27" t="str">
        <f>données!K241</f>
        <v/>
      </c>
      <c r="L14" s="27" t="str">
        <f>données!L241</f>
        <v/>
      </c>
      <c r="M14" s="27" t="str">
        <f>données!M241</f>
        <v/>
      </c>
      <c r="N14" s="27" t="str">
        <f>données!N241</f>
        <v/>
      </c>
      <c r="O14" s="27" t="str">
        <f>données!O241</f>
        <v/>
      </c>
      <c r="P14" s="27" t="str">
        <f>données!P241</f>
        <v/>
      </c>
      <c r="Q14" s="22"/>
    </row>
    <row r="15" spans="1:17" ht="12.75" customHeight="1">
      <c r="A15" s="26">
        <v>11</v>
      </c>
      <c r="B15" s="27" t="str">
        <f>données!B242</f>
        <v/>
      </c>
      <c r="C15" s="27" t="str">
        <f>données!C242</f>
        <v/>
      </c>
      <c r="D15" s="27" t="str">
        <f>données!D242</f>
        <v/>
      </c>
      <c r="E15" s="27" t="str">
        <f>données!E242</f>
        <v/>
      </c>
      <c r="F15" s="27" t="str">
        <f>données!F242</f>
        <v/>
      </c>
      <c r="G15" s="27" t="str">
        <f>données!G242</f>
        <v/>
      </c>
      <c r="H15" s="27" t="str">
        <f>données!H242</f>
        <v/>
      </c>
      <c r="I15" s="27" t="str">
        <f>données!I242</f>
        <v/>
      </c>
      <c r="J15" s="27" t="str">
        <f>données!J242</f>
        <v/>
      </c>
      <c r="K15" s="27" t="str">
        <f>données!K242</f>
        <v/>
      </c>
      <c r="L15" s="27" t="str">
        <f>données!L242</f>
        <v/>
      </c>
      <c r="M15" s="27" t="str">
        <f>données!M242</f>
        <v/>
      </c>
      <c r="N15" s="27" t="str">
        <f>données!N242</f>
        <v/>
      </c>
      <c r="O15" s="27" t="str">
        <f>données!O242</f>
        <v/>
      </c>
      <c r="P15" s="27" t="str">
        <f>données!P242</f>
        <v/>
      </c>
      <c r="Q15" s="22"/>
    </row>
    <row r="16" spans="1:17" ht="12.75" customHeight="1">
      <c r="A16" s="26">
        <v>12</v>
      </c>
      <c r="B16" s="27" t="str">
        <f>données!B243</f>
        <v/>
      </c>
      <c r="C16" s="27" t="str">
        <f>données!C243</f>
        <v/>
      </c>
      <c r="D16" s="27" t="str">
        <f>données!D243</f>
        <v/>
      </c>
      <c r="E16" s="27" t="str">
        <f>données!E243</f>
        <v/>
      </c>
      <c r="F16" s="27" t="str">
        <f>données!F243</f>
        <v/>
      </c>
      <c r="G16" s="27" t="str">
        <f>données!G243</f>
        <v/>
      </c>
      <c r="H16" s="27" t="str">
        <f>données!H243</f>
        <v/>
      </c>
      <c r="I16" s="27" t="str">
        <f>données!I243</f>
        <v/>
      </c>
      <c r="J16" s="27" t="str">
        <f>données!J243</f>
        <v/>
      </c>
      <c r="K16" s="27" t="str">
        <f>données!K243</f>
        <v/>
      </c>
      <c r="L16" s="27" t="str">
        <f>données!L243</f>
        <v/>
      </c>
      <c r="M16" s="27" t="str">
        <f>données!M243</f>
        <v/>
      </c>
      <c r="N16" s="27" t="str">
        <f>données!N243</f>
        <v/>
      </c>
      <c r="O16" s="27" t="str">
        <f>données!O243</f>
        <v/>
      </c>
      <c r="P16" s="27" t="str">
        <f>données!P243</f>
        <v/>
      </c>
      <c r="Q16" s="22"/>
    </row>
    <row r="17" spans="1:17" ht="12.75" customHeight="1">
      <c r="A17" s="26">
        <v>13</v>
      </c>
      <c r="B17" s="27" t="str">
        <f>données!B244</f>
        <v/>
      </c>
      <c r="C17" s="27" t="str">
        <f>données!C244</f>
        <v/>
      </c>
      <c r="D17" s="27" t="str">
        <f>données!D244</f>
        <v/>
      </c>
      <c r="E17" s="27" t="str">
        <f>données!E244</f>
        <v/>
      </c>
      <c r="F17" s="27" t="str">
        <f>données!F244</f>
        <v/>
      </c>
      <c r="G17" s="27" t="str">
        <f>données!G244</f>
        <v/>
      </c>
      <c r="H17" s="27" t="str">
        <f>données!H244</f>
        <v/>
      </c>
      <c r="I17" s="27" t="str">
        <f>données!I244</f>
        <v/>
      </c>
      <c r="J17" s="27" t="str">
        <f>données!J244</f>
        <v/>
      </c>
      <c r="K17" s="27" t="str">
        <f>données!K244</f>
        <v/>
      </c>
      <c r="L17" s="27" t="str">
        <f>données!L244</f>
        <v/>
      </c>
      <c r="M17" s="27" t="str">
        <f>données!M244</f>
        <v/>
      </c>
      <c r="N17" s="27" t="str">
        <f>données!N244</f>
        <v/>
      </c>
      <c r="O17" s="27" t="str">
        <f>données!O244</f>
        <v/>
      </c>
      <c r="P17" s="27" t="str">
        <f>données!P244</f>
        <v/>
      </c>
      <c r="Q17" s="22"/>
    </row>
    <row r="18" spans="1:17" ht="12.75" customHeight="1">
      <c r="A18" s="26">
        <v>14</v>
      </c>
      <c r="B18" s="27" t="str">
        <f>données!B245</f>
        <v/>
      </c>
      <c r="C18" s="27" t="str">
        <f>données!C245</f>
        <v/>
      </c>
      <c r="D18" s="27" t="str">
        <f>données!D245</f>
        <v/>
      </c>
      <c r="E18" s="27" t="str">
        <f>données!E245</f>
        <v/>
      </c>
      <c r="F18" s="27" t="str">
        <f>données!F245</f>
        <v/>
      </c>
      <c r="G18" s="27" t="str">
        <f>données!G245</f>
        <v/>
      </c>
      <c r="H18" s="27" t="str">
        <f>données!H245</f>
        <v/>
      </c>
      <c r="I18" s="27" t="str">
        <f>données!I245</f>
        <v/>
      </c>
      <c r="J18" s="27" t="str">
        <f>données!J245</f>
        <v/>
      </c>
      <c r="K18" s="27" t="str">
        <f>données!K245</f>
        <v/>
      </c>
      <c r="L18" s="27" t="str">
        <f>données!L245</f>
        <v/>
      </c>
      <c r="M18" s="27" t="str">
        <f>données!M245</f>
        <v/>
      </c>
      <c r="N18" s="27" t="str">
        <f>données!N245</f>
        <v/>
      </c>
      <c r="O18" s="27" t="str">
        <f>données!O245</f>
        <v/>
      </c>
      <c r="P18" s="27" t="str">
        <f>données!P245</f>
        <v/>
      </c>
      <c r="Q18" s="22"/>
    </row>
    <row r="19" spans="1:17" ht="12.75" customHeight="1">
      <c r="A19" s="26">
        <v>15</v>
      </c>
      <c r="B19" s="27" t="str">
        <f>données!B246</f>
        <v/>
      </c>
      <c r="C19" s="27" t="str">
        <f>données!C246</f>
        <v/>
      </c>
      <c r="D19" s="27" t="str">
        <f>données!D246</f>
        <v/>
      </c>
      <c r="E19" s="27" t="str">
        <f>données!E246</f>
        <v/>
      </c>
      <c r="F19" s="27" t="str">
        <f>données!F246</f>
        <v/>
      </c>
      <c r="G19" s="27" t="str">
        <f>données!G246</f>
        <v/>
      </c>
      <c r="H19" s="27" t="str">
        <f>données!H246</f>
        <v/>
      </c>
      <c r="I19" s="27" t="str">
        <f>données!I246</f>
        <v/>
      </c>
      <c r="J19" s="27" t="str">
        <f>données!J246</f>
        <v/>
      </c>
      <c r="K19" s="27" t="str">
        <f>données!K246</f>
        <v/>
      </c>
      <c r="L19" s="27" t="str">
        <f>données!L246</f>
        <v/>
      </c>
      <c r="M19" s="27" t="str">
        <f>données!M246</f>
        <v/>
      </c>
      <c r="N19" s="27" t="str">
        <f>données!N246</f>
        <v/>
      </c>
      <c r="O19" s="27" t="str">
        <f>données!O246</f>
        <v/>
      </c>
      <c r="P19" s="27" t="str">
        <f>données!P246</f>
        <v/>
      </c>
      <c r="Q19" s="22"/>
    </row>
    <row r="20" spans="1:17" ht="12.75" customHeight="1">
      <c r="A20" s="26">
        <v>16</v>
      </c>
      <c r="B20" s="27" t="str">
        <f>données!B247</f>
        <v/>
      </c>
      <c r="C20" s="27" t="str">
        <f>données!C247</f>
        <v/>
      </c>
      <c r="D20" s="27" t="str">
        <f>données!D247</f>
        <v/>
      </c>
      <c r="E20" s="27" t="str">
        <f>données!E247</f>
        <v/>
      </c>
      <c r="F20" s="27" t="str">
        <f>données!F247</f>
        <v/>
      </c>
      <c r="G20" s="27" t="str">
        <f>données!G247</f>
        <v/>
      </c>
      <c r="H20" s="27" t="str">
        <f>données!H247</f>
        <v/>
      </c>
      <c r="I20" s="27" t="str">
        <f>données!I247</f>
        <v/>
      </c>
      <c r="J20" s="27" t="str">
        <f>données!J247</f>
        <v/>
      </c>
      <c r="K20" s="27" t="str">
        <f>données!K247</f>
        <v/>
      </c>
      <c r="L20" s="27" t="str">
        <f>données!L247</f>
        <v/>
      </c>
      <c r="M20" s="27" t="str">
        <f>données!M247</f>
        <v/>
      </c>
      <c r="N20" s="27" t="str">
        <f>données!N247</f>
        <v/>
      </c>
      <c r="O20" s="27" t="str">
        <f>données!O247</f>
        <v/>
      </c>
      <c r="P20" s="27" t="str">
        <f>données!P247</f>
        <v/>
      </c>
      <c r="Q20" s="22"/>
    </row>
    <row r="21" spans="1:17" ht="12.75" customHeight="1">
      <c r="A21" s="26">
        <v>17</v>
      </c>
      <c r="B21" s="27" t="str">
        <f>données!B248</f>
        <v/>
      </c>
      <c r="C21" s="27" t="str">
        <f>données!C248</f>
        <v/>
      </c>
      <c r="D21" s="27" t="str">
        <f>données!D248</f>
        <v/>
      </c>
      <c r="E21" s="27" t="str">
        <f>données!E248</f>
        <v/>
      </c>
      <c r="F21" s="27" t="str">
        <f>données!F248</f>
        <v/>
      </c>
      <c r="G21" s="27" t="str">
        <f>données!G248</f>
        <v/>
      </c>
      <c r="H21" s="27" t="str">
        <f>données!H248</f>
        <v/>
      </c>
      <c r="I21" s="27" t="str">
        <f>données!I248</f>
        <v/>
      </c>
      <c r="J21" s="27" t="str">
        <f>données!J248</f>
        <v/>
      </c>
      <c r="K21" s="27" t="str">
        <f>données!K248</f>
        <v/>
      </c>
      <c r="L21" s="27" t="str">
        <f>données!L248</f>
        <v/>
      </c>
      <c r="M21" s="27" t="str">
        <f>données!M248</f>
        <v/>
      </c>
      <c r="N21" s="27" t="str">
        <f>données!N248</f>
        <v/>
      </c>
      <c r="O21" s="27" t="str">
        <f>données!O248</f>
        <v/>
      </c>
      <c r="P21" s="27" t="str">
        <f>données!P248</f>
        <v/>
      </c>
      <c r="Q21" s="22"/>
    </row>
    <row r="22" spans="1:17" ht="12.75" customHeight="1">
      <c r="A22" s="26">
        <v>18</v>
      </c>
      <c r="B22" s="27" t="str">
        <f>données!B249</f>
        <v/>
      </c>
      <c r="C22" s="27" t="str">
        <f>données!C249</f>
        <v/>
      </c>
      <c r="D22" s="27" t="str">
        <f>données!D249</f>
        <v/>
      </c>
      <c r="E22" s="27" t="str">
        <f>données!E249</f>
        <v/>
      </c>
      <c r="F22" s="27" t="str">
        <f>données!F249</f>
        <v/>
      </c>
      <c r="G22" s="27" t="str">
        <f>données!G249</f>
        <v/>
      </c>
      <c r="H22" s="27" t="str">
        <f>données!H249</f>
        <v/>
      </c>
      <c r="I22" s="27" t="str">
        <f>données!I249</f>
        <v/>
      </c>
      <c r="J22" s="27" t="str">
        <f>données!J249</f>
        <v/>
      </c>
      <c r="K22" s="27" t="str">
        <f>données!K249</f>
        <v/>
      </c>
      <c r="L22" s="27" t="str">
        <f>données!L249</f>
        <v/>
      </c>
      <c r="M22" s="27" t="str">
        <f>données!M249</f>
        <v/>
      </c>
      <c r="N22" s="27" t="str">
        <f>données!N249</f>
        <v/>
      </c>
      <c r="O22" s="27" t="str">
        <f>données!O249</f>
        <v/>
      </c>
      <c r="P22" s="27" t="str">
        <f>données!P249</f>
        <v/>
      </c>
      <c r="Q22" s="22"/>
    </row>
    <row r="23" spans="1:17" ht="12.75" customHeight="1">
      <c r="A23" s="26">
        <v>19</v>
      </c>
      <c r="B23" s="27" t="str">
        <f>données!B250</f>
        <v/>
      </c>
      <c r="C23" s="27" t="str">
        <f>données!C250</f>
        <v/>
      </c>
      <c r="D23" s="27" t="str">
        <f>données!D250</f>
        <v/>
      </c>
      <c r="E23" s="27" t="str">
        <f>données!E250</f>
        <v/>
      </c>
      <c r="F23" s="27" t="str">
        <f>données!F250</f>
        <v/>
      </c>
      <c r="G23" s="27" t="str">
        <f>données!G250</f>
        <v/>
      </c>
      <c r="H23" s="27" t="str">
        <f>données!H250</f>
        <v/>
      </c>
      <c r="I23" s="27" t="str">
        <f>données!I250</f>
        <v/>
      </c>
      <c r="J23" s="27" t="str">
        <f>données!J250</f>
        <v/>
      </c>
      <c r="K23" s="27" t="str">
        <f>données!K250</f>
        <v/>
      </c>
      <c r="L23" s="27" t="str">
        <f>données!L250</f>
        <v/>
      </c>
      <c r="M23" s="27" t="str">
        <f>données!M250</f>
        <v/>
      </c>
      <c r="N23" s="27" t="str">
        <f>données!N250</f>
        <v/>
      </c>
      <c r="O23" s="27" t="str">
        <f>données!O250</f>
        <v/>
      </c>
      <c r="P23" s="27" t="str">
        <f>données!P250</f>
        <v/>
      </c>
      <c r="Q23" s="22"/>
    </row>
    <row r="24" spans="1:17" ht="12.75" customHeight="1">
      <c r="A24" s="26">
        <v>20</v>
      </c>
      <c r="B24" s="27" t="str">
        <f>données!B251</f>
        <v/>
      </c>
      <c r="C24" s="27" t="str">
        <f>données!C251</f>
        <v/>
      </c>
      <c r="D24" s="27" t="str">
        <f>données!D251</f>
        <v/>
      </c>
      <c r="E24" s="27" t="str">
        <f>données!E251</f>
        <v/>
      </c>
      <c r="F24" s="27" t="str">
        <f>données!F251</f>
        <v/>
      </c>
      <c r="G24" s="27" t="str">
        <f>données!G251</f>
        <v/>
      </c>
      <c r="H24" s="27" t="str">
        <f>données!H251</f>
        <v/>
      </c>
      <c r="I24" s="27" t="str">
        <f>données!I251</f>
        <v/>
      </c>
      <c r="J24" s="27" t="str">
        <f>données!J251</f>
        <v/>
      </c>
      <c r="K24" s="27" t="str">
        <f>données!K251</f>
        <v/>
      </c>
      <c r="L24" s="27" t="str">
        <f>données!L251</f>
        <v/>
      </c>
      <c r="M24" s="27" t="str">
        <f>données!M251</f>
        <v/>
      </c>
      <c r="N24" s="27" t="str">
        <f>données!N251</f>
        <v/>
      </c>
      <c r="O24" s="27" t="str">
        <f>données!O251</f>
        <v/>
      </c>
      <c r="P24" s="27" t="str">
        <f>données!P251</f>
        <v/>
      </c>
      <c r="Q24" s="22"/>
    </row>
    <row r="25" spans="1:17" ht="12.75" customHeight="1">
      <c r="A25" s="26">
        <v>21</v>
      </c>
      <c r="B25" s="27" t="str">
        <f>données!B252</f>
        <v/>
      </c>
      <c r="C25" s="27" t="str">
        <f>données!C252</f>
        <v/>
      </c>
      <c r="D25" s="27" t="str">
        <f>données!D252</f>
        <v/>
      </c>
      <c r="E25" s="27" t="str">
        <f>données!E252</f>
        <v/>
      </c>
      <c r="F25" s="27" t="str">
        <f>données!F252</f>
        <v/>
      </c>
      <c r="G25" s="27" t="str">
        <f>données!G252</f>
        <v/>
      </c>
      <c r="H25" s="27" t="str">
        <f>données!H252</f>
        <v/>
      </c>
      <c r="I25" s="27" t="str">
        <f>données!I252</f>
        <v/>
      </c>
      <c r="J25" s="27" t="str">
        <f>données!J252</f>
        <v/>
      </c>
      <c r="K25" s="27" t="str">
        <f>données!K252</f>
        <v/>
      </c>
      <c r="L25" s="27" t="str">
        <f>données!L252</f>
        <v/>
      </c>
      <c r="M25" s="27" t="str">
        <f>données!M252</f>
        <v/>
      </c>
      <c r="N25" s="27" t="str">
        <f>données!N252</f>
        <v/>
      </c>
      <c r="O25" s="27" t="str">
        <f>données!O252</f>
        <v/>
      </c>
      <c r="P25" s="27" t="str">
        <f>données!P252</f>
        <v/>
      </c>
      <c r="Q25" s="22"/>
    </row>
    <row r="26" spans="1:17" ht="12.75" customHeight="1">
      <c r="A26" s="26">
        <v>22</v>
      </c>
      <c r="B26" s="27" t="str">
        <f>données!B253</f>
        <v/>
      </c>
      <c r="C26" s="27" t="str">
        <f>données!C253</f>
        <v/>
      </c>
      <c r="D26" s="27" t="str">
        <f>données!D253</f>
        <v/>
      </c>
      <c r="E26" s="27" t="str">
        <f>données!E253</f>
        <v/>
      </c>
      <c r="F26" s="27" t="str">
        <f>données!F253</f>
        <v/>
      </c>
      <c r="G26" s="27" t="str">
        <f>données!G253</f>
        <v/>
      </c>
      <c r="H26" s="27" t="str">
        <f>données!H253</f>
        <v/>
      </c>
      <c r="I26" s="27" t="str">
        <f>données!I253</f>
        <v/>
      </c>
      <c r="J26" s="27" t="str">
        <f>données!J253</f>
        <v/>
      </c>
      <c r="K26" s="27" t="str">
        <f>données!K253</f>
        <v/>
      </c>
      <c r="L26" s="27" t="str">
        <f>données!L253</f>
        <v/>
      </c>
      <c r="M26" s="27" t="str">
        <f>données!M253</f>
        <v/>
      </c>
      <c r="N26" s="27" t="str">
        <f>données!N253</f>
        <v/>
      </c>
      <c r="O26" s="27" t="str">
        <f>données!O253</f>
        <v/>
      </c>
      <c r="P26" s="27" t="str">
        <f>données!P253</f>
        <v/>
      </c>
      <c r="Q26" s="22"/>
    </row>
    <row r="27" spans="1:17" ht="12.75" customHeight="1">
      <c r="A27" s="26">
        <v>23</v>
      </c>
      <c r="B27" s="27" t="str">
        <f>données!B254</f>
        <v/>
      </c>
      <c r="C27" s="27" t="str">
        <f>données!C254</f>
        <v/>
      </c>
      <c r="D27" s="27" t="str">
        <f>données!D254</f>
        <v/>
      </c>
      <c r="E27" s="27" t="str">
        <f>données!E254</f>
        <v/>
      </c>
      <c r="F27" s="27" t="str">
        <f>données!F254</f>
        <v/>
      </c>
      <c r="G27" s="27" t="str">
        <f>données!G254</f>
        <v/>
      </c>
      <c r="H27" s="27" t="str">
        <f>données!H254</f>
        <v/>
      </c>
      <c r="I27" s="27" t="str">
        <f>données!I254</f>
        <v/>
      </c>
      <c r="J27" s="27" t="str">
        <f>données!J254</f>
        <v/>
      </c>
      <c r="K27" s="27" t="str">
        <f>données!K254</f>
        <v/>
      </c>
      <c r="L27" s="27" t="str">
        <f>données!L254</f>
        <v/>
      </c>
      <c r="M27" s="27" t="str">
        <f>données!M254</f>
        <v/>
      </c>
      <c r="N27" s="27" t="str">
        <f>données!N254</f>
        <v/>
      </c>
      <c r="O27" s="27" t="str">
        <f>données!O254</f>
        <v/>
      </c>
      <c r="P27" s="27" t="str">
        <f>données!P254</f>
        <v/>
      </c>
      <c r="Q27" s="22"/>
    </row>
    <row r="28" spans="1:17" ht="12.75" customHeight="1">
      <c r="A28" s="26">
        <v>24</v>
      </c>
      <c r="B28" s="27" t="str">
        <f>données!B255</f>
        <v/>
      </c>
      <c r="C28" s="27" t="str">
        <f>données!C255</f>
        <v/>
      </c>
      <c r="D28" s="27" t="str">
        <f>données!D255</f>
        <v/>
      </c>
      <c r="E28" s="27" t="str">
        <f>données!E255</f>
        <v/>
      </c>
      <c r="F28" s="27" t="str">
        <f>données!F255</f>
        <v/>
      </c>
      <c r="G28" s="27" t="str">
        <f>données!G255</f>
        <v/>
      </c>
      <c r="H28" s="27" t="str">
        <f>données!H255</f>
        <v/>
      </c>
      <c r="I28" s="27" t="str">
        <f>données!I255</f>
        <v/>
      </c>
      <c r="J28" s="27" t="str">
        <f>données!J255</f>
        <v/>
      </c>
      <c r="K28" s="27" t="str">
        <f>données!K255</f>
        <v/>
      </c>
      <c r="L28" s="27" t="str">
        <f>données!L255</f>
        <v/>
      </c>
      <c r="M28" s="27" t="str">
        <f>données!M255</f>
        <v/>
      </c>
      <c r="N28" s="27" t="str">
        <f>données!N255</f>
        <v/>
      </c>
      <c r="O28" s="27" t="str">
        <f>données!O255</f>
        <v/>
      </c>
      <c r="P28" s="27" t="str">
        <f>données!P255</f>
        <v/>
      </c>
      <c r="Q28" s="22"/>
    </row>
    <row r="29" spans="1:17" ht="12.75" customHeight="1">
      <c r="A29" s="26">
        <v>25</v>
      </c>
      <c r="B29" s="27" t="str">
        <f>données!B256</f>
        <v/>
      </c>
      <c r="C29" s="27" t="str">
        <f>données!C256</f>
        <v/>
      </c>
      <c r="D29" s="27" t="str">
        <f>données!D256</f>
        <v/>
      </c>
      <c r="E29" s="27" t="str">
        <f>données!E256</f>
        <v/>
      </c>
      <c r="F29" s="27" t="str">
        <f>données!F256</f>
        <v/>
      </c>
      <c r="G29" s="27" t="str">
        <f>données!G256</f>
        <v/>
      </c>
      <c r="H29" s="27" t="str">
        <f>données!H256</f>
        <v/>
      </c>
      <c r="I29" s="27" t="str">
        <f>données!I256</f>
        <v/>
      </c>
      <c r="J29" s="27" t="str">
        <f>données!J256</f>
        <v/>
      </c>
      <c r="K29" s="27" t="str">
        <f>données!K256</f>
        <v/>
      </c>
      <c r="L29" s="27" t="str">
        <f>données!L256</f>
        <v/>
      </c>
      <c r="M29" s="27" t="str">
        <f>données!M256</f>
        <v/>
      </c>
      <c r="N29" s="27" t="str">
        <f>données!N256</f>
        <v/>
      </c>
      <c r="O29" s="27" t="str">
        <f>données!O256</f>
        <v/>
      </c>
      <c r="P29" s="27" t="str">
        <f>données!P256</f>
        <v/>
      </c>
      <c r="Q29" s="22"/>
    </row>
    <row r="30" spans="1:17" ht="12.75" customHeight="1">
      <c r="A30" s="26">
        <v>26</v>
      </c>
      <c r="B30" s="27" t="str">
        <f>données!B257</f>
        <v/>
      </c>
      <c r="C30" s="27" t="str">
        <f>données!C257</f>
        <v/>
      </c>
      <c r="D30" s="27" t="str">
        <f>données!D257</f>
        <v/>
      </c>
      <c r="E30" s="27" t="str">
        <f>données!E257</f>
        <v/>
      </c>
      <c r="F30" s="27" t="str">
        <f>données!F257</f>
        <v/>
      </c>
      <c r="G30" s="27" t="str">
        <f>données!G257</f>
        <v/>
      </c>
      <c r="H30" s="27" t="str">
        <f>données!H257</f>
        <v/>
      </c>
      <c r="I30" s="27" t="str">
        <f>données!I257</f>
        <v/>
      </c>
      <c r="J30" s="27" t="str">
        <f>données!J257</f>
        <v/>
      </c>
      <c r="K30" s="27" t="str">
        <f>données!K257</f>
        <v/>
      </c>
      <c r="L30" s="27" t="str">
        <f>données!L257</f>
        <v/>
      </c>
      <c r="M30" s="27" t="str">
        <f>données!M257</f>
        <v/>
      </c>
      <c r="N30" s="27" t="str">
        <f>données!N257</f>
        <v/>
      </c>
      <c r="O30" s="27" t="str">
        <f>données!O257</f>
        <v/>
      </c>
      <c r="P30" s="27" t="str">
        <f>données!P257</f>
        <v/>
      </c>
      <c r="Q30" s="22"/>
    </row>
    <row r="31" spans="1:17" ht="12.75" customHeight="1">
      <c r="A31" s="26">
        <v>27</v>
      </c>
      <c r="B31" s="27" t="str">
        <f>données!B258</f>
        <v/>
      </c>
      <c r="C31" s="27" t="str">
        <f>données!C258</f>
        <v/>
      </c>
      <c r="D31" s="27" t="str">
        <f>données!D258</f>
        <v/>
      </c>
      <c r="E31" s="27" t="str">
        <f>données!E258</f>
        <v/>
      </c>
      <c r="F31" s="27" t="str">
        <f>données!F258</f>
        <v/>
      </c>
      <c r="G31" s="27" t="str">
        <f>données!G258</f>
        <v/>
      </c>
      <c r="H31" s="27" t="str">
        <f>données!H258</f>
        <v/>
      </c>
      <c r="I31" s="27" t="str">
        <f>données!I258</f>
        <v/>
      </c>
      <c r="J31" s="27" t="str">
        <f>données!J258</f>
        <v/>
      </c>
      <c r="K31" s="27" t="str">
        <f>données!K258</f>
        <v/>
      </c>
      <c r="L31" s="27" t="str">
        <f>données!L258</f>
        <v/>
      </c>
      <c r="M31" s="27" t="str">
        <f>données!M258</f>
        <v/>
      </c>
      <c r="N31" s="27" t="str">
        <f>données!N258</f>
        <v/>
      </c>
      <c r="O31" s="27" t="str">
        <f>données!O258</f>
        <v/>
      </c>
      <c r="P31" s="27" t="str">
        <f>données!P258</f>
        <v/>
      </c>
      <c r="Q31" s="22"/>
    </row>
    <row r="32" spans="1:17" ht="12.75" customHeight="1">
      <c r="A32" s="26">
        <v>28</v>
      </c>
      <c r="B32" s="27" t="str">
        <f>données!B259</f>
        <v/>
      </c>
      <c r="C32" s="27" t="str">
        <f>données!C259</f>
        <v/>
      </c>
      <c r="D32" s="27" t="str">
        <f>données!D259</f>
        <v/>
      </c>
      <c r="E32" s="27" t="str">
        <f>données!E259</f>
        <v/>
      </c>
      <c r="F32" s="27" t="str">
        <f>données!F259</f>
        <v/>
      </c>
      <c r="G32" s="27" t="str">
        <f>données!G259</f>
        <v/>
      </c>
      <c r="H32" s="27" t="str">
        <f>données!H259</f>
        <v/>
      </c>
      <c r="I32" s="27" t="str">
        <f>données!I259</f>
        <v/>
      </c>
      <c r="J32" s="27" t="str">
        <f>données!J259</f>
        <v/>
      </c>
      <c r="K32" s="27" t="str">
        <f>données!K259</f>
        <v/>
      </c>
      <c r="L32" s="27" t="str">
        <f>données!L259</f>
        <v/>
      </c>
      <c r="M32" s="27" t="str">
        <f>données!M259</f>
        <v/>
      </c>
      <c r="N32" s="27" t="str">
        <f>données!N259</f>
        <v/>
      </c>
      <c r="O32" s="27" t="str">
        <f>données!O259</f>
        <v/>
      </c>
      <c r="P32" s="27" t="str">
        <f>données!P259</f>
        <v/>
      </c>
      <c r="Q32" s="22"/>
    </row>
    <row r="33" spans="1:17" ht="12.75" customHeight="1">
      <c r="A33" s="26">
        <v>29</v>
      </c>
      <c r="B33" s="27" t="str">
        <f>données!B260</f>
        <v/>
      </c>
      <c r="C33" s="27" t="str">
        <f>données!C260</f>
        <v/>
      </c>
      <c r="D33" s="27" t="str">
        <f>données!D260</f>
        <v/>
      </c>
      <c r="E33" s="27" t="str">
        <f>données!E260</f>
        <v/>
      </c>
      <c r="F33" s="27" t="str">
        <f>données!F260</f>
        <v/>
      </c>
      <c r="G33" s="27" t="str">
        <f>données!G260</f>
        <v/>
      </c>
      <c r="H33" s="27" t="str">
        <f>données!H260</f>
        <v/>
      </c>
      <c r="I33" s="27" t="str">
        <f>données!I260</f>
        <v/>
      </c>
      <c r="J33" s="27" t="str">
        <f>données!J260</f>
        <v/>
      </c>
      <c r="K33" s="27" t="str">
        <f>données!K260</f>
        <v/>
      </c>
      <c r="L33" s="27" t="str">
        <f>données!L260</f>
        <v/>
      </c>
      <c r="M33" s="27" t="str">
        <f>données!M260</f>
        <v/>
      </c>
      <c r="N33" s="27" t="str">
        <f>données!N260</f>
        <v/>
      </c>
      <c r="O33" s="27" t="str">
        <f>données!O260</f>
        <v/>
      </c>
      <c r="P33" s="27" t="str">
        <f>données!P260</f>
        <v/>
      </c>
      <c r="Q33" s="22"/>
    </row>
    <row r="34" spans="1:17" ht="12.75" customHeight="1">
      <c r="A34" s="26">
        <v>30</v>
      </c>
      <c r="B34" s="27" t="str">
        <f>données!B261</f>
        <v/>
      </c>
      <c r="C34" s="27" t="str">
        <f>données!C261</f>
        <v/>
      </c>
      <c r="D34" s="27" t="str">
        <f>données!D261</f>
        <v/>
      </c>
      <c r="E34" s="27" t="str">
        <f>données!E261</f>
        <v/>
      </c>
      <c r="F34" s="27" t="str">
        <f>données!F261</f>
        <v/>
      </c>
      <c r="G34" s="27" t="str">
        <f>données!G261</f>
        <v/>
      </c>
      <c r="H34" s="27" t="str">
        <f>données!H261</f>
        <v/>
      </c>
      <c r="I34" s="27" t="str">
        <f>données!I261</f>
        <v/>
      </c>
      <c r="J34" s="27" t="str">
        <f>données!J261</f>
        <v/>
      </c>
      <c r="K34" s="27" t="str">
        <f>données!K261</f>
        <v/>
      </c>
      <c r="L34" s="27" t="str">
        <f>données!L261</f>
        <v/>
      </c>
      <c r="M34" s="27" t="str">
        <f>données!M261</f>
        <v/>
      </c>
      <c r="N34" s="27" t="str">
        <f>données!N261</f>
        <v/>
      </c>
      <c r="O34" s="27" t="str">
        <f>données!O261</f>
        <v/>
      </c>
      <c r="P34" s="27" t="str">
        <f>données!P261</f>
        <v/>
      </c>
      <c r="Q34" s="22"/>
    </row>
    <row r="35" spans="1:17" ht="12.75" customHeight="1">
      <c r="A35" s="26">
        <v>31</v>
      </c>
      <c r="B35" s="27" t="str">
        <f>données!B262</f>
        <v/>
      </c>
      <c r="C35" s="27" t="str">
        <f>données!C262</f>
        <v/>
      </c>
      <c r="D35" s="27" t="str">
        <f>données!D262</f>
        <v/>
      </c>
      <c r="E35" s="27" t="str">
        <f>données!E262</f>
        <v/>
      </c>
      <c r="F35" s="27" t="str">
        <f>données!F262</f>
        <v/>
      </c>
      <c r="G35" s="27" t="str">
        <f>données!G262</f>
        <v/>
      </c>
      <c r="H35" s="27" t="str">
        <f>données!H262</f>
        <v/>
      </c>
      <c r="I35" s="27" t="str">
        <f>données!I262</f>
        <v/>
      </c>
      <c r="J35" s="27" t="str">
        <f>données!J262</f>
        <v/>
      </c>
      <c r="K35" s="27" t="str">
        <f>données!K262</f>
        <v/>
      </c>
      <c r="L35" s="27" t="str">
        <f>données!L262</f>
        <v/>
      </c>
      <c r="M35" s="27" t="str">
        <f>données!M262</f>
        <v/>
      </c>
      <c r="N35" s="27" t="str">
        <f>données!N262</f>
        <v/>
      </c>
      <c r="O35" s="27" t="str">
        <f>données!O262</f>
        <v/>
      </c>
      <c r="P35" s="27" t="str">
        <f>données!P262</f>
        <v/>
      </c>
      <c r="Q35" s="22"/>
    </row>
    <row r="36" spans="1:17" ht="12.75" customHeight="1">
      <c r="A36" s="26">
        <v>32</v>
      </c>
      <c r="B36" s="27" t="str">
        <f>données!B263</f>
        <v/>
      </c>
      <c r="C36" s="27" t="str">
        <f>données!C263</f>
        <v/>
      </c>
      <c r="D36" s="27" t="str">
        <f>données!D263</f>
        <v/>
      </c>
      <c r="E36" s="27" t="str">
        <f>données!E263</f>
        <v/>
      </c>
      <c r="F36" s="27" t="str">
        <f>données!F263</f>
        <v/>
      </c>
      <c r="G36" s="27" t="str">
        <f>données!G263</f>
        <v/>
      </c>
      <c r="H36" s="27" t="str">
        <f>données!H263</f>
        <v/>
      </c>
      <c r="I36" s="27" t="str">
        <f>données!I263</f>
        <v/>
      </c>
      <c r="J36" s="27" t="str">
        <f>données!J263</f>
        <v/>
      </c>
      <c r="K36" s="27" t="str">
        <f>données!K263</f>
        <v/>
      </c>
      <c r="L36" s="27" t="str">
        <f>données!L263</f>
        <v/>
      </c>
      <c r="M36" s="27" t="str">
        <f>données!M263</f>
        <v/>
      </c>
      <c r="N36" s="27" t="str">
        <f>données!N263</f>
        <v/>
      </c>
      <c r="O36" s="27" t="str">
        <f>données!O263</f>
        <v/>
      </c>
      <c r="P36" s="27" t="str">
        <f>données!P263</f>
        <v/>
      </c>
      <c r="Q36" s="22"/>
    </row>
    <row r="37" spans="1:17" ht="12.75" customHeight="1">
      <c r="A37" s="26">
        <v>33</v>
      </c>
      <c r="B37" s="27" t="str">
        <f>données!B264</f>
        <v/>
      </c>
      <c r="C37" s="27" t="str">
        <f>données!C264</f>
        <v/>
      </c>
      <c r="D37" s="27" t="str">
        <f>données!D264</f>
        <v/>
      </c>
      <c r="E37" s="27" t="str">
        <f>données!E264</f>
        <v/>
      </c>
      <c r="F37" s="27" t="str">
        <f>données!F264</f>
        <v/>
      </c>
      <c r="G37" s="27" t="str">
        <f>données!G264</f>
        <v/>
      </c>
      <c r="H37" s="27" t="str">
        <f>données!H264</f>
        <v/>
      </c>
      <c r="I37" s="27" t="str">
        <f>données!I264</f>
        <v/>
      </c>
      <c r="J37" s="27" t="str">
        <f>données!J264</f>
        <v/>
      </c>
      <c r="K37" s="27" t="str">
        <f>données!K264</f>
        <v/>
      </c>
      <c r="L37" s="27" t="str">
        <f>données!L264</f>
        <v/>
      </c>
      <c r="M37" s="27" t="str">
        <f>données!M264</f>
        <v/>
      </c>
      <c r="N37" s="27" t="str">
        <f>données!N264</f>
        <v/>
      </c>
      <c r="O37" s="27" t="str">
        <f>données!O264</f>
        <v/>
      </c>
      <c r="P37" s="27" t="str">
        <f>données!P264</f>
        <v/>
      </c>
      <c r="Q37" s="22"/>
    </row>
    <row r="38" spans="1:17" ht="12.75" customHeight="1">
      <c r="A38" s="26">
        <v>34</v>
      </c>
      <c r="B38" s="27" t="str">
        <f>données!B265</f>
        <v/>
      </c>
      <c r="C38" s="27" t="str">
        <f>données!C265</f>
        <v/>
      </c>
      <c r="D38" s="27" t="str">
        <f>données!D265</f>
        <v/>
      </c>
      <c r="E38" s="27" t="str">
        <f>données!E265</f>
        <v/>
      </c>
      <c r="F38" s="27" t="str">
        <f>données!F265</f>
        <v/>
      </c>
      <c r="G38" s="27" t="str">
        <f>données!G265</f>
        <v/>
      </c>
      <c r="H38" s="27" t="str">
        <f>données!H265</f>
        <v/>
      </c>
      <c r="I38" s="27" t="str">
        <f>données!I265</f>
        <v/>
      </c>
      <c r="J38" s="27" t="str">
        <f>données!J265</f>
        <v/>
      </c>
      <c r="K38" s="27" t="str">
        <f>données!K265</f>
        <v/>
      </c>
      <c r="L38" s="27" t="str">
        <f>données!L265</f>
        <v/>
      </c>
      <c r="M38" s="27" t="str">
        <f>données!M265</f>
        <v/>
      </c>
      <c r="N38" s="27" t="str">
        <f>données!N265</f>
        <v/>
      </c>
      <c r="O38" s="27" t="str">
        <f>données!O265</f>
        <v/>
      </c>
      <c r="P38" s="27" t="str">
        <f>données!P265</f>
        <v/>
      </c>
      <c r="Q38" s="22"/>
    </row>
    <row r="39" spans="1:17" ht="12.75" customHeight="1">
      <c r="A39" s="26">
        <v>35</v>
      </c>
      <c r="B39" s="27" t="str">
        <f>données!B266</f>
        <v/>
      </c>
      <c r="C39" s="27" t="str">
        <f>données!C266</f>
        <v/>
      </c>
      <c r="D39" s="27" t="str">
        <f>données!D266</f>
        <v/>
      </c>
      <c r="E39" s="27" t="str">
        <f>données!E266</f>
        <v/>
      </c>
      <c r="F39" s="27" t="str">
        <f>données!F266</f>
        <v/>
      </c>
      <c r="G39" s="27" t="str">
        <f>données!G266</f>
        <v/>
      </c>
      <c r="H39" s="27" t="str">
        <f>données!H266</f>
        <v/>
      </c>
      <c r="I39" s="27" t="str">
        <f>données!I266</f>
        <v/>
      </c>
      <c r="J39" s="27" t="str">
        <f>données!J266</f>
        <v/>
      </c>
      <c r="K39" s="27" t="str">
        <f>données!K266</f>
        <v/>
      </c>
      <c r="L39" s="27" t="str">
        <f>données!L266</f>
        <v/>
      </c>
      <c r="M39" s="27" t="str">
        <f>données!M266</f>
        <v/>
      </c>
      <c r="N39" s="27" t="str">
        <f>données!N266</f>
        <v/>
      </c>
      <c r="O39" s="27" t="str">
        <f>données!O266</f>
        <v/>
      </c>
      <c r="P39" s="27" t="str">
        <f>données!P266</f>
        <v/>
      </c>
      <c r="Q39" s="22"/>
    </row>
    <row r="40" spans="1:17" ht="12.75" customHeight="1">
      <c r="A40" s="26">
        <v>36</v>
      </c>
      <c r="B40" s="27" t="str">
        <f>données!B267</f>
        <v/>
      </c>
      <c r="C40" s="27" t="str">
        <f>données!C267</f>
        <v/>
      </c>
      <c r="D40" s="27" t="str">
        <f>données!D267</f>
        <v/>
      </c>
      <c r="E40" s="27" t="str">
        <f>données!E267</f>
        <v/>
      </c>
      <c r="F40" s="27" t="str">
        <f>données!F267</f>
        <v/>
      </c>
      <c r="G40" s="27" t="str">
        <f>données!G267</f>
        <v/>
      </c>
      <c r="H40" s="27" t="str">
        <f>données!H267</f>
        <v/>
      </c>
      <c r="I40" s="27" t="str">
        <f>données!I267</f>
        <v/>
      </c>
      <c r="J40" s="27" t="str">
        <f>données!J267</f>
        <v/>
      </c>
      <c r="K40" s="27" t="str">
        <f>données!K267</f>
        <v/>
      </c>
      <c r="L40" s="27" t="str">
        <f>données!L267</f>
        <v/>
      </c>
      <c r="M40" s="27" t="str">
        <f>données!M267</f>
        <v/>
      </c>
      <c r="N40" s="27" t="str">
        <f>données!N267</f>
        <v/>
      </c>
      <c r="O40" s="27" t="str">
        <f>données!O267</f>
        <v/>
      </c>
      <c r="P40" s="27" t="str">
        <f>données!P267</f>
        <v/>
      </c>
      <c r="Q40" s="22"/>
    </row>
    <row r="41" spans="1:17" ht="12.75" customHeight="1">
      <c r="A41" s="26">
        <v>37</v>
      </c>
      <c r="B41" s="27" t="str">
        <f>données!B268</f>
        <v/>
      </c>
      <c r="C41" s="27" t="str">
        <f>données!C268</f>
        <v/>
      </c>
      <c r="D41" s="27" t="str">
        <f>données!D268</f>
        <v/>
      </c>
      <c r="E41" s="27" t="str">
        <f>données!E268</f>
        <v/>
      </c>
      <c r="F41" s="27" t="str">
        <f>données!F268</f>
        <v/>
      </c>
      <c r="G41" s="27" t="str">
        <f>données!G268</f>
        <v/>
      </c>
      <c r="H41" s="27" t="str">
        <f>données!H268</f>
        <v/>
      </c>
      <c r="I41" s="27" t="str">
        <f>données!I268</f>
        <v/>
      </c>
      <c r="J41" s="27" t="str">
        <f>données!J268</f>
        <v/>
      </c>
      <c r="K41" s="27" t="str">
        <f>données!K268</f>
        <v/>
      </c>
      <c r="L41" s="27" t="str">
        <f>données!L268</f>
        <v/>
      </c>
      <c r="M41" s="27" t="str">
        <f>données!M268</f>
        <v/>
      </c>
      <c r="N41" s="27" t="str">
        <f>données!N268</f>
        <v/>
      </c>
      <c r="O41" s="27" t="str">
        <f>données!O268</f>
        <v/>
      </c>
      <c r="P41" s="27" t="str">
        <f>données!P268</f>
        <v/>
      </c>
      <c r="Q41" s="22"/>
    </row>
    <row r="42" spans="1:17" ht="12.75" customHeight="1">
      <c r="A42" s="26">
        <v>38</v>
      </c>
      <c r="B42" s="27" t="str">
        <f>données!B269</f>
        <v/>
      </c>
      <c r="C42" s="27" t="str">
        <f>données!C269</f>
        <v/>
      </c>
      <c r="D42" s="27" t="str">
        <f>données!D269</f>
        <v/>
      </c>
      <c r="E42" s="27" t="str">
        <f>données!E269</f>
        <v/>
      </c>
      <c r="F42" s="27" t="str">
        <f>données!F269</f>
        <v/>
      </c>
      <c r="G42" s="27" t="str">
        <f>données!G269</f>
        <v/>
      </c>
      <c r="H42" s="27" t="str">
        <f>données!H269</f>
        <v/>
      </c>
      <c r="I42" s="27" t="str">
        <f>données!I269</f>
        <v/>
      </c>
      <c r="J42" s="27" t="str">
        <f>données!J269</f>
        <v/>
      </c>
      <c r="K42" s="27" t="str">
        <f>données!K269</f>
        <v/>
      </c>
      <c r="L42" s="27" t="str">
        <f>données!L269</f>
        <v/>
      </c>
      <c r="M42" s="27" t="str">
        <f>données!M269</f>
        <v/>
      </c>
      <c r="N42" s="27" t="str">
        <f>données!N269</f>
        <v/>
      </c>
      <c r="O42" s="27" t="str">
        <f>données!O269</f>
        <v/>
      </c>
      <c r="P42" s="27" t="str">
        <f>données!P269</f>
        <v/>
      </c>
      <c r="Q42" s="22"/>
    </row>
    <row r="43" spans="1:17" ht="12.75" customHeight="1">
      <c r="A43" s="26">
        <v>39</v>
      </c>
      <c r="B43" s="27" t="str">
        <f>données!B270</f>
        <v/>
      </c>
      <c r="C43" s="27" t="str">
        <f>données!C270</f>
        <v/>
      </c>
      <c r="D43" s="27" t="str">
        <f>données!D270</f>
        <v/>
      </c>
      <c r="E43" s="27" t="str">
        <f>données!E270</f>
        <v/>
      </c>
      <c r="F43" s="27" t="str">
        <f>données!F270</f>
        <v/>
      </c>
      <c r="G43" s="27" t="str">
        <f>données!G270</f>
        <v/>
      </c>
      <c r="H43" s="27" t="str">
        <f>données!H270</f>
        <v/>
      </c>
      <c r="I43" s="27" t="str">
        <f>données!I270</f>
        <v/>
      </c>
      <c r="J43" s="27" t="str">
        <f>données!J270</f>
        <v/>
      </c>
      <c r="K43" s="27" t="str">
        <f>données!K270</f>
        <v/>
      </c>
      <c r="L43" s="27" t="str">
        <f>données!L270</f>
        <v/>
      </c>
      <c r="M43" s="27" t="str">
        <f>données!M270</f>
        <v/>
      </c>
      <c r="N43" s="27" t="str">
        <f>données!N270</f>
        <v/>
      </c>
      <c r="O43" s="27" t="str">
        <f>données!O270</f>
        <v/>
      </c>
      <c r="P43" s="27" t="str">
        <f>données!P270</f>
        <v/>
      </c>
      <c r="Q43" s="22"/>
    </row>
    <row r="44" spans="1:17" ht="12.75" customHeight="1">
      <c r="A44" s="26">
        <v>40</v>
      </c>
      <c r="B44" s="27" t="str">
        <f>données!B271</f>
        <v/>
      </c>
      <c r="C44" s="27" t="str">
        <f>données!C271</f>
        <v/>
      </c>
      <c r="D44" s="27" t="str">
        <f>données!D271</f>
        <v/>
      </c>
      <c r="E44" s="27" t="str">
        <f>données!E271</f>
        <v/>
      </c>
      <c r="F44" s="27" t="str">
        <f>données!F271</f>
        <v/>
      </c>
      <c r="G44" s="27" t="str">
        <f>données!G271</f>
        <v/>
      </c>
      <c r="H44" s="27" t="str">
        <f>données!H271</f>
        <v/>
      </c>
      <c r="I44" s="27" t="str">
        <f>données!I271</f>
        <v/>
      </c>
      <c r="J44" s="27" t="str">
        <f>données!J271</f>
        <v/>
      </c>
      <c r="K44" s="27" t="str">
        <f>données!K271</f>
        <v/>
      </c>
      <c r="L44" s="27" t="str">
        <f>données!L271</f>
        <v/>
      </c>
      <c r="M44" s="27" t="str">
        <f>données!M271</f>
        <v/>
      </c>
      <c r="N44" s="27" t="str">
        <f>données!N271</f>
        <v/>
      </c>
      <c r="O44" s="27" t="str">
        <f>données!O271</f>
        <v/>
      </c>
      <c r="P44" s="27" t="str">
        <f>données!P271</f>
        <v/>
      </c>
      <c r="Q44" s="22"/>
    </row>
    <row r="45" spans="1:17" ht="12.75" customHeight="1">
      <c r="A45" s="26">
        <v>41</v>
      </c>
      <c r="B45" s="27" t="str">
        <f>données!B272</f>
        <v/>
      </c>
      <c r="C45" s="27" t="str">
        <f>données!C272</f>
        <v/>
      </c>
      <c r="D45" s="27" t="str">
        <f>données!D272</f>
        <v/>
      </c>
      <c r="E45" s="27" t="str">
        <f>données!E272</f>
        <v/>
      </c>
      <c r="F45" s="27" t="str">
        <f>données!F272</f>
        <v/>
      </c>
      <c r="G45" s="27" t="str">
        <f>données!G272</f>
        <v/>
      </c>
      <c r="H45" s="27" t="str">
        <f>données!H272</f>
        <v/>
      </c>
      <c r="I45" s="27" t="str">
        <f>données!I272</f>
        <v/>
      </c>
      <c r="J45" s="27" t="str">
        <f>données!J272</f>
        <v/>
      </c>
      <c r="K45" s="27" t="str">
        <f>données!K272</f>
        <v/>
      </c>
      <c r="L45" s="27" t="str">
        <f>données!L272</f>
        <v/>
      </c>
      <c r="M45" s="27" t="str">
        <f>données!M272</f>
        <v/>
      </c>
      <c r="N45" s="27" t="str">
        <f>données!N272</f>
        <v/>
      </c>
      <c r="O45" s="27" t="str">
        <f>données!O272</f>
        <v/>
      </c>
      <c r="P45" s="27" t="str">
        <f>données!P272</f>
        <v/>
      </c>
      <c r="Q45" s="22"/>
    </row>
    <row r="46" spans="1:17" ht="12.75" customHeight="1">
      <c r="A46" s="26">
        <v>42</v>
      </c>
      <c r="B46" s="27" t="str">
        <f>données!B273</f>
        <v/>
      </c>
      <c r="C46" s="27" t="str">
        <f>données!C273</f>
        <v/>
      </c>
      <c r="D46" s="27" t="str">
        <f>données!D273</f>
        <v/>
      </c>
      <c r="E46" s="27" t="str">
        <f>données!E273</f>
        <v/>
      </c>
      <c r="F46" s="27" t="str">
        <f>données!F273</f>
        <v/>
      </c>
      <c r="G46" s="27" t="str">
        <f>données!G273</f>
        <v/>
      </c>
      <c r="H46" s="27" t="str">
        <f>données!H273</f>
        <v/>
      </c>
      <c r="I46" s="27" t="str">
        <f>données!I273</f>
        <v/>
      </c>
      <c r="J46" s="27" t="str">
        <f>données!J273</f>
        <v/>
      </c>
      <c r="K46" s="27" t="str">
        <f>données!K273</f>
        <v/>
      </c>
      <c r="L46" s="27" t="str">
        <f>données!L273</f>
        <v/>
      </c>
      <c r="M46" s="27" t="str">
        <f>données!M273</f>
        <v/>
      </c>
      <c r="N46" s="27" t="str">
        <f>données!N273</f>
        <v/>
      </c>
      <c r="O46" s="27" t="str">
        <f>données!O273</f>
        <v/>
      </c>
      <c r="P46" s="27" t="str">
        <f>données!P273</f>
        <v/>
      </c>
      <c r="Q46" s="22"/>
    </row>
    <row r="47" spans="1:17" ht="12.75" customHeight="1">
      <c r="A47" s="26">
        <v>43</v>
      </c>
      <c r="B47" s="27" t="str">
        <f>données!B274</f>
        <v/>
      </c>
      <c r="C47" s="27" t="str">
        <f>données!C274</f>
        <v/>
      </c>
      <c r="D47" s="27" t="str">
        <f>données!D274</f>
        <v/>
      </c>
      <c r="E47" s="27" t="str">
        <f>données!E274</f>
        <v/>
      </c>
      <c r="F47" s="27" t="str">
        <f>données!F274</f>
        <v/>
      </c>
      <c r="G47" s="27" t="str">
        <f>données!G274</f>
        <v/>
      </c>
      <c r="H47" s="27" t="str">
        <f>données!H274</f>
        <v/>
      </c>
      <c r="I47" s="27" t="str">
        <f>données!I274</f>
        <v/>
      </c>
      <c r="J47" s="27" t="str">
        <f>données!J274</f>
        <v/>
      </c>
      <c r="K47" s="27" t="str">
        <f>données!K274</f>
        <v/>
      </c>
      <c r="L47" s="27" t="str">
        <f>données!L274</f>
        <v/>
      </c>
      <c r="M47" s="27" t="str">
        <f>données!M274</f>
        <v/>
      </c>
      <c r="N47" s="27" t="str">
        <f>données!N274</f>
        <v/>
      </c>
      <c r="O47" s="27" t="str">
        <f>données!O274</f>
        <v/>
      </c>
      <c r="P47" s="27" t="str">
        <f>données!P274</f>
        <v/>
      </c>
      <c r="Q47" s="22"/>
    </row>
    <row r="48" spans="1:17" ht="12.75" customHeight="1">
      <c r="A48" s="26">
        <v>44</v>
      </c>
      <c r="B48" s="27" t="str">
        <f>données!B275</f>
        <v/>
      </c>
      <c r="C48" s="27" t="str">
        <f>données!C275</f>
        <v/>
      </c>
      <c r="D48" s="27" t="str">
        <f>données!D275</f>
        <v/>
      </c>
      <c r="E48" s="27" t="str">
        <f>données!E275</f>
        <v/>
      </c>
      <c r="F48" s="27" t="str">
        <f>données!F275</f>
        <v/>
      </c>
      <c r="G48" s="27" t="str">
        <f>données!G275</f>
        <v/>
      </c>
      <c r="H48" s="27" t="str">
        <f>données!H275</f>
        <v/>
      </c>
      <c r="I48" s="27" t="str">
        <f>données!I275</f>
        <v/>
      </c>
      <c r="J48" s="27" t="str">
        <f>données!J275</f>
        <v/>
      </c>
      <c r="K48" s="27" t="str">
        <f>données!K275</f>
        <v/>
      </c>
      <c r="L48" s="27" t="str">
        <f>données!L275</f>
        <v/>
      </c>
      <c r="M48" s="27" t="str">
        <f>données!M275</f>
        <v/>
      </c>
      <c r="N48" s="27" t="str">
        <f>données!N275</f>
        <v/>
      </c>
      <c r="O48" s="27" t="str">
        <f>données!O275</f>
        <v/>
      </c>
      <c r="P48" s="27" t="str">
        <f>données!P275</f>
        <v/>
      </c>
      <c r="Q48" s="22"/>
    </row>
    <row r="49" spans="1:17" ht="12.75" customHeight="1">
      <c r="A49" s="26">
        <v>45</v>
      </c>
      <c r="B49" s="27" t="str">
        <f>données!B276</f>
        <v/>
      </c>
      <c r="C49" s="27" t="str">
        <f>données!C276</f>
        <v/>
      </c>
      <c r="D49" s="27" t="str">
        <f>données!D276</f>
        <v/>
      </c>
      <c r="E49" s="27" t="str">
        <f>données!E276</f>
        <v/>
      </c>
      <c r="F49" s="27" t="str">
        <f>données!F276</f>
        <v/>
      </c>
      <c r="G49" s="27" t="str">
        <f>données!G276</f>
        <v/>
      </c>
      <c r="H49" s="27" t="str">
        <f>données!H276</f>
        <v/>
      </c>
      <c r="I49" s="27" t="str">
        <f>données!I276</f>
        <v/>
      </c>
      <c r="J49" s="27" t="str">
        <f>données!J276</f>
        <v/>
      </c>
      <c r="K49" s="27" t="str">
        <f>données!K276</f>
        <v/>
      </c>
      <c r="L49" s="27" t="str">
        <f>données!L276</f>
        <v/>
      </c>
      <c r="M49" s="27" t="str">
        <f>données!M276</f>
        <v/>
      </c>
      <c r="N49" s="27" t="str">
        <f>données!N276</f>
        <v/>
      </c>
      <c r="O49" s="27" t="str">
        <f>données!O276</f>
        <v/>
      </c>
      <c r="P49" s="27" t="str">
        <f>données!P276</f>
        <v/>
      </c>
      <c r="Q49" s="22"/>
    </row>
    <row r="50" spans="1:17" ht="12.75" customHeight="1">
      <c r="A50" s="26">
        <v>46</v>
      </c>
      <c r="B50" s="27" t="str">
        <f>données!B277</f>
        <v/>
      </c>
      <c r="C50" s="27" t="str">
        <f>données!C277</f>
        <v/>
      </c>
      <c r="D50" s="27" t="str">
        <f>données!D277</f>
        <v/>
      </c>
      <c r="E50" s="27" t="str">
        <f>données!E277</f>
        <v/>
      </c>
      <c r="F50" s="27" t="str">
        <f>données!F277</f>
        <v/>
      </c>
      <c r="G50" s="27" t="str">
        <f>données!G277</f>
        <v/>
      </c>
      <c r="H50" s="27" t="str">
        <f>données!H277</f>
        <v/>
      </c>
      <c r="I50" s="27" t="str">
        <f>données!I277</f>
        <v/>
      </c>
      <c r="J50" s="27" t="str">
        <f>données!J277</f>
        <v/>
      </c>
      <c r="K50" s="27" t="str">
        <f>données!K277</f>
        <v/>
      </c>
      <c r="L50" s="27" t="str">
        <f>données!L277</f>
        <v/>
      </c>
      <c r="M50" s="27" t="str">
        <f>données!M277</f>
        <v/>
      </c>
      <c r="N50" s="27" t="str">
        <f>données!N277</f>
        <v/>
      </c>
      <c r="O50" s="27" t="str">
        <f>données!O277</f>
        <v/>
      </c>
      <c r="P50" s="27" t="str">
        <f>données!P277</f>
        <v/>
      </c>
      <c r="Q50" s="22"/>
    </row>
    <row r="51" spans="1:17" ht="12.75" customHeight="1">
      <c r="A51" s="26">
        <v>47</v>
      </c>
      <c r="B51" s="27" t="str">
        <f>données!B278</f>
        <v/>
      </c>
      <c r="C51" s="27" t="str">
        <f>données!C278</f>
        <v/>
      </c>
      <c r="D51" s="27" t="str">
        <f>données!D278</f>
        <v/>
      </c>
      <c r="E51" s="27" t="str">
        <f>données!E278</f>
        <v/>
      </c>
      <c r="F51" s="27" t="str">
        <f>données!F278</f>
        <v/>
      </c>
      <c r="G51" s="27" t="str">
        <f>données!G278</f>
        <v/>
      </c>
      <c r="H51" s="27" t="str">
        <f>données!H278</f>
        <v/>
      </c>
      <c r="I51" s="27" t="str">
        <f>données!I278</f>
        <v/>
      </c>
      <c r="J51" s="27" t="str">
        <f>données!J278</f>
        <v/>
      </c>
      <c r="K51" s="27" t="str">
        <f>données!K278</f>
        <v/>
      </c>
      <c r="L51" s="27" t="str">
        <f>données!L278</f>
        <v/>
      </c>
      <c r="M51" s="27" t="str">
        <f>données!M278</f>
        <v/>
      </c>
      <c r="N51" s="27" t="str">
        <f>données!N278</f>
        <v/>
      </c>
      <c r="O51" s="27" t="str">
        <f>données!O278</f>
        <v/>
      </c>
      <c r="P51" s="27" t="str">
        <f>données!P278</f>
        <v/>
      </c>
      <c r="Q51" s="22"/>
    </row>
    <row r="52" spans="1:17" ht="12.75" customHeight="1">
      <c r="A52" s="26">
        <v>48</v>
      </c>
      <c r="B52" s="27" t="str">
        <f>données!B279</f>
        <v/>
      </c>
      <c r="C52" s="27" t="str">
        <f>données!C279</f>
        <v/>
      </c>
      <c r="D52" s="27" t="str">
        <f>données!D279</f>
        <v/>
      </c>
      <c r="E52" s="27" t="str">
        <f>données!E279</f>
        <v/>
      </c>
      <c r="F52" s="27" t="str">
        <f>données!F279</f>
        <v/>
      </c>
      <c r="G52" s="27" t="str">
        <f>données!G279</f>
        <v/>
      </c>
      <c r="H52" s="27" t="str">
        <f>données!H279</f>
        <v/>
      </c>
      <c r="I52" s="27" t="str">
        <f>données!I279</f>
        <v/>
      </c>
      <c r="J52" s="27" t="str">
        <f>données!J279</f>
        <v/>
      </c>
      <c r="K52" s="27" t="str">
        <f>données!K279</f>
        <v/>
      </c>
      <c r="L52" s="27" t="str">
        <f>données!L279</f>
        <v/>
      </c>
      <c r="M52" s="27" t="str">
        <f>données!M279</f>
        <v/>
      </c>
      <c r="N52" s="27" t="str">
        <f>données!N279</f>
        <v/>
      </c>
      <c r="O52" s="27" t="str">
        <f>données!O279</f>
        <v/>
      </c>
      <c r="P52" s="27" t="str">
        <f>données!P279</f>
        <v/>
      </c>
      <c r="Q52" s="22"/>
    </row>
    <row r="53" spans="1:17" ht="12.75" customHeight="1">
      <c r="A53" s="26">
        <v>49</v>
      </c>
      <c r="B53" s="27" t="str">
        <f>données!B280</f>
        <v/>
      </c>
      <c r="C53" s="27" t="str">
        <f>données!C280</f>
        <v/>
      </c>
      <c r="D53" s="27" t="str">
        <f>données!D280</f>
        <v/>
      </c>
      <c r="E53" s="27" t="str">
        <f>données!E280</f>
        <v/>
      </c>
      <c r="F53" s="27" t="str">
        <f>données!F280</f>
        <v/>
      </c>
      <c r="G53" s="27" t="str">
        <f>données!G280</f>
        <v/>
      </c>
      <c r="H53" s="27" t="str">
        <f>données!H280</f>
        <v/>
      </c>
      <c r="I53" s="27" t="str">
        <f>données!I280</f>
        <v/>
      </c>
      <c r="J53" s="27" t="str">
        <f>données!J280</f>
        <v/>
      </c>
      <c r="K53" s="27" t="str">
        <f>données!K280</f>
        <v/>
      </c>
      <c r="L53" s="27" t="str">
        <f>données!L280</f>
        <v/>
      </c>
      <c r="M53" s="27" t="str">
        <f>données!M280</f>
        <v/>
      </c>
      <c r="N53" s="27" t="str">
        <f>données!N280</f>
        <v/>
      </c>
      <c r="O53" s="27" t="str">
        <f>données!O280</f>
        <v/>
      </c>
      <c r="P53" s="27" t="str">
        <f>données!P280</f>
        <v/>
      </c>
      <c r="Q53" s="22"/>
    </row>
    <row r="54" spans="1:17" ht="12.75" customHeight="1">
      <c r="A54" s="26">
        <v>50</v>
      </c>
      <c r="B54" s="27" t="str">
        <f>données!B281</f>
        <v/>
      </c>
      <c r="C54" s="27" t="str">
        <f>données!C281</f>
        <v/>
      </c>
      <c r="D54" s="27" t="str">
        <f>données!D281</f>
        <v/>
      </c>
      <c r="E54" s="27" t="str">
        <f>données!E281</f>
        <v/>
      </c>
      <c r="F54" s="27" t="str">
        <f>données!F281</f>
        <v/>
      </c>
      <c r="G54" s="27" t="str">
        <f>données!G281</f>
        <v/>
      </c>
      <c r="H54" s="27" t="str">
        <f>données!H281</f>
        <v/>
      </c>
      <c r="I54" s="27" t="str">
        <f>données!I281</f>
        <v/>
      </c>
      <c r="J54" s="27" t="str">
        <f>données!J281</f>
        <v/>
      </c>
      <c r="K54" s="27" t="str">
        <f>données!K281</f>
        <v/>
      </c>
      <c r="L54" s="27" t="str">
        <f>données!L281</f>
        <v/>
      </c>
      <c r="M54" s="27" t="str">
        <f>données!M281</f>
        <v/>
      </c>
      <c r="N54" s="27" t="str">
        <f>données!N281</f>
        <v/>
      </c>
      <c r="O54" s="27" t="str">
        <f>données!O281</f>
        <v/>
      </c>
      <c r="P54" s="27" t="str">
        <f>données!P281</f>
        <v/>
      </c>
      <c r="Q54" s="22"/>
    </row>
    <row r="55" spans="1:17">
      <c r="A55" s="26">
        <v>51</v>
      </c>
      <c r="B55" s="27" t="str">
        <f>données!B282</f>
        <v/>
      </c>
      <c r="C55" s="27" t="str">
        <f>données!C282</f>
        <v/>
      </c>
      <c r="D55" s="27" t="str">
        <f>données!D282</f>
        <v/>
      </c>
      <c r="E55" s="27" t="str">
        <f>données!E282</f>
        <v/>
      </c>
      <c r="F55" s="27" t="str">
        <f>données!F282</f>
        <v/>
      </c>
      <c r="G55" s="27" t="str">
        <f>données!G282</f>
        <v/>
      </c>
      <c r="H55" s="27" t="str">
        <f>données!H282</f>
        <v/>
      </c>
      <c r="I55" s="27" t="str">
        <f>données!I282</f>
        <v/>
      </c>
      <c r="J55" s="27" t="str">
        <f>données!J282</f>
        <v/>
      </c>
      <c r="K55" s="27" t="str">
        <f>données!K282</f>
        <v/>
      </c>
      <c r="L55" s="27" t="str">
        <f>données!L282</f>
        <v/>
      </c>
      <c r="M55" s="27" t="str">
        <f>données!M282</f>
        <v/>
      </c>
      <c r="N55" s="27" t="str">
        <f>données!N282</f>
        <v/>
      </c>
      <c r="O55" s="27" t="str">
        <f>données!O282</f>
        <v/>
      </c>
      <c r="P55" s="27" t="str">
        <f>données!P282</f>
        <v/>
      </c>
      <c r="Q55" s="22"/>
    </row>
    <row r="56" spans="1:17">
      <c r="A56" s="26">
        <v>52</v>
      </c>
      <c r="B56" s="27" t="str">
        <f>données!B283</f>
        <v/>
      </c>
      <c r="C56" s="27" t="str">
        <f>données!C283</f>
        <v/>
      </c>
      <c r="D56" s="27" t="str">
        <f>données!D283</f>
        <v/>
      </c>
      <c r="E56" s="27" t="str">
        <f>données!E283</f>
        <v/>
      </c>
      <c r="F56" s="27" t="str">
        <f>données!F283</f>
        <v/>
      </c>
      <c r="G56" s="27" t="str">
        <f>données!G283</f>
        <v/>
      </c>
      <c r="H56" s="27" t="str">
        <f>données!H283</f>
        <v/>
      </c>
      <c r="I56" s="27" t="str">
        <f>données!I283</f>
        <v/>
      </c>
      <c r="J56" s="27" t="str">
        <f>données!J283</f>
        <v/>
      </c>
      <c r="K56" s="27" t="str">
        <f>données!K283</f>
        <v/>
      </c>
      <c r="L56" s="27" t="str">
        <f>données!L283</f>
        <v/>
      </c>
      <c r="M56" s="27" t="str">
        <f>données!M283</f>
        <v/>
      </c>
      <c r="N56" s="27" t="str">
        <f>données!N283</f>
        <v/>
      </c>
      <c r="O56" s="27" t="str">
        <f>données!O283</f>
        <v/>
      </c>
      <c r="P56" s="27" t="str">
        <f>données!P283</f>
        <v/>
      </c>
      <c r="Q56" s="22"/>
    </row>
    <row r="57" spans="1:17">
      <c r="A57" s="26">
        <v>53</v>
      </c>
      <c r="B57" s="27" t="str">
        <f>données!B284</f>
        <v/>
      </c>
      <c r="C57" s="27" t="str">
        <f>données!C284</f>
        <v/>
      </c>
      <c r="D57" s="27" t="str">
        <f>données!D284</f>
        <v/>
      </c>
      <c r="E57" s="27" t="str">
        <f>données!E284</f>
        <v/>
      </c>
      <c r="F57" s="27" t="str">
        <f>données!F284</f>
        <v/>
      </c>
      <c r="G57" s="27" t="str">
        <f>données!G284</f>
        <v/>
      </c>
      <c r="H57" s="27" t="str">
        <f>données!H284</f>
        <v/>
      </c>
      <c r="I57" s="27" t="str">
        <f>données!I284</f>
        <v/>
      </c>
      <c r="J57" s="27" t="str">
        <f>données!J284</f>
        <v/>
      </c>
      <c r="K57" s="27" t="str">
        <f>données!K284</f>
        <v/>
      </c>
      <c r="L57" s="27" t="str">
        <f>données!L284</f>
        <v/>
      </c>
      <c r="M57" s="27" t="str">
        <f>données!M284</f>
        <v/>
      </c>
      <c r="N57" s="27" t="str">
        <f>données!N284</f>
        <v/>
      </c>
      <c r="O57" s="27" t="str">
        <f>données!O284</f>
        <v/>
      </c>
      <c r="P57" s="27" t="str">
        <f>données!P284</f>
        <v/>
      </c>
      <c r="Q57" s="22"/>
    </row>
    <row r="58" spans="1:17">
      <c r="A58" s="26">
        <v>54</v>
      </c>
      <c r="B58" s="27" t="str">
        <f>données!B285</f>
        <v/>
      </c>
      <c r="C58" s="27" t="str">
        <f>données!C285</f>
        <v/>
      </c>
      <c r="D58" s="27" t="str">
        <f>données!D285</f>
        <v/>
      </c>
      <c r="E58" s="27" t="str">
        <f>données!E285</f>
        <v/>
      </c>
      <c r="F58" s="27" t="str">
        <f>données!F285</f>
        <v/>
      </c>
      <c r="G58" s="27" t="str">
        <f>données!G285</f>
        <v/>
      </c>
      <c r="H58" s="27" t="str">
        <f>données!H285</f>
        <v/>
      </c>
      <c r="I58" s="27" t="str">
        <f>données!I285</f>
        <v/>
      </c>
      <c r="J58" s="27" t="str">
        <f>données!J285</f>
        <v/>
      </c>
      <c r="K58" s="27" t="str">
        <f>données!K285</f>
        <v/>
      </c>
      <c r="L58" s="27" t="str">
        <f>données!L285</f>
        <v/>
      </c>
      <c r="M58" s="27" t="str">
        <f>données!M285</f>
        <v/>
      </c>
      <c r="N58" s="27" t="str">
        <f>données!N285</f>
        <v/>
      </c>
      <c r="O58" s="27" t="str">
        <f>données!O285</f>
        <v/>
      </c>
      <c r="P58" s="27" t="str">
        <f>données!P285</f>
        <v/>
      </c>
      <c r="Q58" s="22"/>
    </row>
    <row r="59" spans="1:17">
      <c r="A59" s="26">
        <v>55</v>
      </c>
      <c r="B59" s="27" t="str">
        <f>données!B286</f>
        <v/>
      </c>
      <c r="C59" s="27" t="str">
        <f>données!C286</f>
        <v/>
      </c>
      <c r="D59" s="27" t="str">
        <f>données!D286</f>
        <v/>
      </c>
      <c r="E59" s="27" t="str">
        <f>données!E286</f>
        <v/>
      </c>
      <c r="F59" s="27" t="str">
        <f>données!F286</f>
        <v/>
      </c>
      <c r="G59" s="27" t="str">
        <f>données!G286</f>
        <v/>
      </c>
      <c r="H59" s="27" t="str">
        <f>données!H286</f>
        <v/>
      </c>
      <c r="I59" s="27" t="str">
        <f>données!I286</f>
        <v/>
      </c>
      <c r="J59" s="27" t="str">
        <f>données!J286</f>
        <v/>
      </c>
      <c r="K59" s="27" t="str">
        <f>données!K286</f>
        <v/>
      </c>
      <c r="L59" s="27" t="str">
        <f>données!L286</f>
        <v/>
      </c>
      <c r="M59" s="27" t="str">
        <f>données!M286</f>
        <v/>
      </c>
      <c r="N59" s="27" t="str">
        <f>données!N286</f>
        <v/>
      </c>
      <c r="O59" s="27" t="str">
        <f>données!O286</f>
        <v/>
      </c>
      <c r="P59" s="27" t="str">
        <f>données!P286</f>
        <v/>
      </c>
      <c r="Q59" s="22"/>
    </row>
    <row r="60" spans="1:17">
      <c r="A60" s="26">
        <v>56</v>
      </c>
      <c r="B60" s="27" t="str">
        <f>données!B287</f>
        <v/>
      </c>
      <c r="C60" s="27" t="str">
        <f>données!C287</f>
        <v/>
      </c>
      <c r="D60" s="27" t="str">
        <f>données!D287</f>
        <v/>
      </c>
      <c r="E60" s="27" t="str">
        <f>données!E287</f>
        <v/>
      </c>
      <c r="F60" s="27" t="str">
        <f>données!F287</f>
        <v/>
      </c>
      <c r="G60" s="27" t="str">
        <f>données!G287</f>
        <v/>
      </c>
      <c r="H60" s="27" t="str">
        <f>données!H287</f>
        <v/>
      </c>
      <c r="I60" s="27" t="str">
        <f>données!I287</f>
        <v/>
      </c>
      <c r="J60" s="27" t="str">
        <f>données!J287</f>
        <v/>
      </c>
      <c r="K60" s="27" t="str">
        <f>données!K287</f>
        <v/>
      </c>
      <c r="L60" s="27" t="str">
        <f>données!L287</f>
        <v/>
      </c>
      <c r="M60" s="27" t="str">
        <f>données!M287</f>
        <v/>
      </c>
      <c r="N60" s="27" t="str">
        <f>données!N287</f>
        <v/>
      </c>
      <c r="O60" s="27" t="str">
        <f>données!O287</f>
        <v/>
      </c>
      <c r="P60" s="27" t="str">
        <f>données!P287</f>
        <v/>
      </c>
      <c r="Q60" s="22"/>
    </row>
    <row r="61" spans="1:17">
      <c r="A61" s="26">
        <v>57</v>
      </c>
      <c r="B61" s="27" t="str">
        <f>données!B288</f>
        <v/>
      </c>
      <c r="C61" s="27" t="str">
        <f>données!C288</f>
        <v/>
      </c>
      <c r="D61" s="27" t="str">
        <f>données!D288</f>
        <v/>
      </c>
      <c r="E61" s="27" t="str">
        <f>données!E288</f>
        <v/>
      </c>
      <c r="F61" s="27" t="str">
        <f>données!F288</f>
        <v/>
      </c>
      <c r="G61" s="27" t="str">
        <f>données!G288</f>
        <v/>
      </c>
      <c r="H61" s="27" t="str">
        <f>données!H288</f>
        <v/>
      </c>
      <c r="I61" s="27" t="str">
        <f>données!I288</f>
        <v/>
      </c>
      <c r="J61" s="27" t="str">
        <f>données!J288</f>
        <v/>
      </c>
      <c r="K61" s="27" t="str">
        <f>données!K288</f>
        <v/>
      </c>
      <c r="L61" s="27" t="str">
        <f>données!L288</f>
        <v/>
      </c>
      <c r="M61" s="27" t="str">
        <f>données!M288</f>
        <v/>
      </c>
      <c r="N61" s="27" t="str">
        <f>données!N288</f>
        <v/>
      </c>
      <c r="O61" s="27" t="str">
        <f>données!O288</f>
        <v/>
      </c>
      <c r="P61" s="27" t="str">
        <f>données!P288</f>
        <v/>
      </c>
      <c r="Q61" s="22"/>
    </row>
    <row r="62" spans="1:17">
      <c r="A62" s="26">
        <v>58</v>
      </c>
      <c r="B62" s="27" t="str">
        <f>données!B289</f>
        <v/>
      </c>
      <c r="C62" s="27" t="str">
        <f>données!C289</f>
        <v/>
      </c>
      <c r="D62" s="27" t="str">
        <f>données!D289</f>
        <v/>
      </c>
      <c r="E62" s="27" t="str">
        <f>données!E289</f>
        <v/>
      </c>
      <c r="F62" s="27" t="str">
        <f>données!F289</f>
        <v/>
      </c>
      <c r="G62" s="27" t="str">
        <f>données!G289</f>
        <v/>
      </c>
      <c r="H62" s="27" t="str">
        <f>données!H289</f>
        <v/>
      </c>
      <c r="I62" s="27" t="str">
        <f>données!I289</f>
        <v/>
      </c>
      <c r="J62" s="27" t="str">
        <f>données!J289</f>
        <v/>
      </c>
      <c r="K62" s="27" t="str">
        <f>données!K289</f>
        <v/>
      </c>
      <c r="L62" s="27" t="str">
        <f>données!L289</f>
        <v/>
      </c>
      <c r="M62" s="27" t="str">
        <f>données!M289</f>
        <v/>
      </c>
      <c r="N62" s="27" t="str">
        <f>données!N289</f>
        <v/>
      </c>
      <c r="O62" s="27" t="str">
        <f>données!O289</f>
        <v/>
      </c>
      <c r="P62" s="27" t="str">
        <f>données!P289</f>
        <v/>
      </c>
      <c r="Q62" s="22"/>
    </row>
    <row r="63" spans="1:17">
      <c r="A63" s="26">
        <v>59</v>
      </c>
      <c r="B63" s="27" t="str">
        <f>données!B290</f>
        <v/>
      </c>
      <c r="C63" s="27" t="str">
        <f>données!C290</f>
        <v/>
      </c>
      <c r="D63" s="27" t="str">
        <f>données!D290</f>
        <v/>
      </c>
      <c r="E63" s="27" t="str">
        <f>données!E290</f>
        <v/>
      </c>
      <c r="F63" s="27" t="str">
        <f>données!F290</f>
        <v/>
      </c>
      <c r="G63" s="27" t="str">
        <f>données!G290</f>
        <v/>
      </c>
      <c r="H63" s="27" t="str">
        <f>données!H290</f>
        <v/>
      </c>
      <c r="I63" s="27" t="str">
        <f>données!I290</f>
        <v/>
      </c>
      <c r="J63" s="27" t="str">
        <f>données!J290</f>
        <v/>
      </c>
      <c r="K63" s="27" t="str">
        <f>données!K290</f>
        <v/>
      </c>
      <c r="L63" s="27" t="str">
        <f>données!L290</f>
        <v/>
      </c>
      <c r="M63" s="27" t="str">
        <f>données!M290</f>
        <v/>
      </c>
      <c r="N63" s="27" t="str">
        <f>données!N290</f>
        <v/>
      </c>
      <c r="O63" s="27" t="str">
        <f>données!O290</f>
        <v/>
      </c>
      <c r="P63" s="27" t="str">
        <f>données!P290</f>
        <v/>
      </c>
      <c r="Q63" s="22"/>
    </row>
    <row r="64" spans="1:17">
      <c r="A64" s="26">
        <v>60</v>
      </c>
      <c r="B64" s="27" t="str">
        <f>données!B291</f>
        <v/>
      </c>
      <c r="C64" s="27" t="str">
        <f>données!C291</f>
        <v/>
      </c>
      <c r="D64" s="27" t="str">
        <f>données!D291</f>
        <v/>
      </c>
      <c r="E64" s="27" t="str">
        <f>données!E291</f>
        <v/>
      </c>
      <c r="F64" s="27" t="str">
        <f>données!F291</f>
        <v/>
      </c>
      <c r="G64" s="27" t="str">
        <f>données!G291</f>
        <v/>
      </c>
      <c r="H64" s="27" t="str">
        <f>données!H291</f>
        <v/>
      </c>
      <c r="I64" s="27" t="str">
        <f>données!I291</f>
        <v/>
      </c>
      <c r="J64" s="27" t="str">
        <f>données!J291</f>
        <v/>
      </c>
      <c r="K64" s="27" t="str">
        <f>données!K291</f>
        <v/>
      </c>
      <c r="L64" s="27" t="str">
        <f>données!L291</f>
        <v/>
      </c>
      <c r="M64" s="27" t="str">
        <f>données!M291</f>
        <v/>
      </c>
      <c r="N64" s="27" t="str">
        <f>données!N291</f>
        <v/>
      </c>
      <c r="O64" s="27" t="str">
        <f>données!O291</f>
        <v/>
      </c>
      <c r="P64" s="27" t="str">
        <f>données!P291</f>
        <v/>
      </c>
      <c r="Q64" s="22"/>
    </row>
    <row r="65" spans="1:17">
      <c r="A65" s="26">
        <v>61</v>
      </c>
      <c r="B65" s="27" t="str">
        <f>données!B292</f>
        <v/>
      </c>
      <c r="C65" s="27" t="str">
        <f>données!C292</f>
        <v/>
      </c>
      <c r="D65" s="27" t="str">
        <f>données!D292</f>
        <v/>
      </c>
      <c r="E65" s="27" t="str">
        <f>données!E292</f>
        <v/>
      </c>
      <c r="F65" s="27" t="str">
        <f>données!F292</f>
        <v/>
      </c>
      <c r="G65" s="27" t="str">
        <f>données!G292</f>
        <v/>
      </c>
      <c r="H65" s="27" t="str">
        <f>données!H292</f>
        <v/>
      </c>
      <c r="I65" s="27" t="str">
        <f>données!I292</f>
        <v/>
      </c>
      <c r="J65" s="27" t="str">
        <f>données!J292</f>
        <v/>
      </c>
      <c r="K65" s="27" t="str">
        <f>données!K292</f>
        <v/>
      </c>
      <c r="L65" s="27" t="str">
        <f>données!L292</f>
        <v/>
      </c>
      <c r="M65" s="27" t="str">
        <f>données!M292</f>
        <v/>
      </c>
      <c r="N65" s="27" t="str">
        <f>données!N292</f>
        <v/>
      </c>
      <c r="O65" s="27" t="str">
        <f>données!O292</f>
        <v/>
      </c>
      <c r="P65" s="27" t="str">
        <f>données!P292</f>
        <v/>
      </c>
      <c r="Q65" s="22"/>
    </row>
    <row r="66" spans="1:17">
      <c r="A66" s="26">
        <v>62</v>
      </c>
      <c r="B66" s="27" t="str">
        <f>données!B293</f>
        <v/>
      </c>
      <c r="C66" s="27" t="str">
        <f>données!C293</f>
        <v/>
      </c>
      <c r="D66" s="27" t="str">
        <f>données!D293</f>
        <v/>
      </c>
      <c r="E66" s="27" t="str">
        <f>données!E293</f>
        <v/>
      </c>
      <c r="F66" s="27" t="str">
        <f>données!F293</f>
        <v/>
      </c>
      <c r="G66" s="27" t="str">
        <f>données!G293</f>
        <v/>
      </c>
      <c r="H66" s="27" t="str">
        <f>données!H293</f>
        <v/>
      </c>
      <c r="I66" s="27" t="str">
        <f>données!I293</f>
        <v/>
      </c>
      <c r="J66" s="27" t="str">
        <f>données!J293</f>
        <v/>
      </c>
      <c r="K66" s="27" t="str">
        <f>données!K293</f>
        <v/>
      </c>
      <c r="L66" s="27" t="str">
        <f>données!L293</f>
        <v/>
      </c>
      <c r="M66" s="27" t="str">
        <f>données!M293</f>
        <v/>
      </c>
      <c r="N66" s="27" t="str">
        <f>données!N293</f>
        <v/>
      </c>
      <c r="O66" s="27" t="str">
        <f>données!O293</f>
        <v/>
      </c>
      <c r="P66" s="27" t="str">
        <f>données!P293</f>
        <v/>
      </c>
      <c r="Q66" s="22"/>
    </row>
    <row r="67" spans="1:17">
      <c r="A67" s="26">
        <v>63</v>
      </c>
      <c r="B67" s="27" t="str">
        <f>données!B294</f>
        <v/>
      </c>
      <c r="C67" s="27" t="str">
        <f>données!C294</f>
        <v/>
      </c>
      <c r="D67" s="27" t="str">
        <f>données!D294</f>
        <v/>
      </c>
      <c r="E67" s="27" t="str">
        <f>données!E294</f>
        <v/>
      </c>
      <c r="F67" s="27" t="str">
        <f>données!F294</f>
        <v/>
      </c>
      <c r="G67" s="27" t="str">
        <f>données!G294</f>
        <v/>
      </c>
      <c r="H67" s="27" t="str">
        <f>données!H294</f>
        <v/>
      </c>
      <c r="I67" s="27" t="str">
        <f>données!I294</f>
        <v/>
      </c>
      <c r="J67" s="27" t="str">
        <f>données!J294</f>
        <v/>
      </c>
      <c r="K67" s="27" t="str">
        <f>données!K294</f>
        <v/>
      </c>
      <c r="L67" s="27" t="str">
        <f>données!L294</f>
        <v/>
      </c>
      <c r="M67" s="27" t="str">
        <f>données!M294</f>
        <v/>
      </c>
      <c r="N67" s="27" t="str">
        <f>données!N294</f>
        <v/>
      </c>
      <c r="O67" s="27" t="str">
        <f>données!O294</f>
        <v/>
      </c>
      <c r="P67" s="27" t="str">
        <f>données!P294</f>
        <v/>
      </c>
      <c r="Q67" s="22"/>
    </row>
    <row r="68" spans="1:17">
      <c r="A68" s="26">
        <v>64</v>
      </c>
      <c r="B68" s="27" t="str">
        <f>données!B295</f>
        <v/>
      </c>
      <c r="C68" s="27" t="str">
        <f>données!C295</f>
        <v/>
      </c>
      <c r="D68" s="27" t="str">
        <f>données!D295</f>
        <v/>
      </c>
      <c r="E68" s="27" t="str">
        <f>données!E295</f>
        <v/>
      </c>
      <c r="F68" s="27" t="str">
        <f>données!F295</f>
        <v/>
      </c>
      <c r="G68" s="27" t="str">
        <f>données!G295</f>
        <v/>
      </c>
      <c r="H68" s="27" t="str">
        <f>données!H295</f>
        <v/>
      </c>
      <c r="I68" s="27" t="str">
        <f>données!I295</f>
        <v/>
      </c>
      <c r="J68" s="27" t="str">
        <f>données!J295</f>
        <v/>
      </c>
      <c r="K68" s="27" t="str">
        <f>données!K295</f>
        <v/>
      </c>
      <c r="L68" s="27" t="str">
        <f>données!L295</f>
        <v/>
      </c>
      <c r="M68" s="27" t="str">
        <f>données!M295</f>
        <v/>
      </c>
      <c r="N68" s="27" t="str">
        <f>données!N295</f>
        <v/>
      </c>
      <c r="O68" s="27" t="str">
        <f>données!O295</f>
        <v/>
      </c>
      <c r="P68" s="27" t="str">
        <f>données!P295</f>
        <v/>
      </c>
      <c r="Q68" s="22"/>
    </row>
    <row r="69" spans="1:17">
      <c r="A69" s="26">
        <v>65</v>
      </c>
      <c r="B69" s="27" t="str">
        <f>données!B296</f>
        <v/>
      </c>
      <c r="C69" s="27" t="str">
        <f>données!C296</f>
        <v/>
      </c>
      <c r="D69" s="27" t="str">
        <f>données!D296</f>
        <v/>
      </c>
      <c r="E69" s="27" t="str">
        <f>données!E296</f>
        <v/>
      </c>
      <c r="F69" s="27" t="str">
        <f>données!F296</f>
        <v/>
      </c>
      <c r="G69" s="27" t="str">
        <f>données!G296</f>
        <v/>
      </c>
      <c r="H69" s="27" t="str">
        <f>données!H296</f>
        <v/>
      </c>
      <c r="I69" s="27" t="str">
        <f>données!I296</f>
        <v/>
      </c>
      <c r="J69" s="27" t="str">
        <f>données!J296</f>
        <v/>
      </c>
      <c r="K69" s="27" t="str">
        <f>données!K296</f>
        <v/>
      </c>
      <c r="L69" s="27" t="str">
        <f>données!L296</f>
        <v/>
      </c>
      <c r="M69" s="27" t="str">
        <f>données!M296</f>
        <v/>
      </c>
      <c r="N69" s="27" t="str">
        <f>données!N296</f>
        <v/>
      </c>
      <c r="O69" s="27" t="str">
        <f>données!O296</f>
        <v/>
      </c>
      <c r="P69" s="27" t="str">
        <f>données!P296</f>
        <v/>
      </c>
      <c r="Q69" s="22"/>
    </row>
    <row r="70" spans="1:17">
      <c r="A70" s="26">
        <v>66</v>
      </c>
      <c r="B70" s="27" t="str">
        <f>données!B297</f>
        <v/>
      </c>
      <c r="C70" s="27" t="str">
        <f>données!C297</f>
        <v/>
      </c>
      <c r="D70" s="27" t="str">
        <f>données!D297</f>
        <v/>
      </c>
      <c r="E70" s="27" t="str">
        <f>données!E297</f>
        <v/>
      </c>
      <c r="F70" s="27" t="str">
        <f>données!F297</f>
        <v/>
      </c>
      <c r="G70" s="27" t="str">
        <f>données!G297</f>
        <v/>
      </c>
      <c r="H70" s="27" t="str">
        <f>données!H297</f>
        <v/>
      </c>
      <c r="I70" s="27" t="str">
        <f>données!I297</f>
        <v/>
      </c>
      <c r="J70" s="27" t="str">
        <f>données!J297</f>
        <v/>
      </c>
      <c r="K70" s="27" t="str">
        <f>données!K297</f>
        <v/>
      </c>
      <c r="L70" s="27" t="str">
        <f>données!L297</f>
        <v/>
      </c>
      <c r="M70" s="27" t="str">
        <f>données!M297</f>
        <v/>
      </c>
      <c r="N70" s="27" t="str">
        <f>données!N297</f>
        <v/>
      </c>
      <c r="O70" s="27" t="str">
        <f>données!O297</f>
        <v/>
      </c>
      <c r="P70" s="27" t="str">
        <f>données!P297</f>
        <v/>
      </c>
      <c r="Q70" s="22"/>
    </row>
    <row r="71" spans="1:17">
      <c r="A71" s="26">
        <v>67</v>
      </c>
      <c r="B71" s="27" t="str">
        <f>données!B298</f>
        <v/>
      </c>
      <c r="C71" s="27" t="str">
        <f>données!C298</f>
        <v/>
      </c>
      <c r="D71" s="27" t="str">
        <f>données!D298</f>
        <v/>
      </c>
      <c r="E71" s="27" t="str">
        <f>données!E298</f>
        <v/>
      </c>
      <c r="F71" s="27" t="str">
        <f>données!F298</f>
        <v/>
      </c>
      <c r="G71" s="27" t="str">
        <f>données!G298</f>
        <v/>
      </c>
      <c r="H71" s="27" t="str">
        <f>données!H298</f>
        <v/>
      </c>
      <c r="I71" s="27" t="str">
        <f>données!I298</f>
        <v/>
      </c>
      <c r="J71" s="27" t="str">
        <f>données!J298</f>
        <v/>
      </c>
      <c r="K71" s="27" t="str">
        <f>données!K298</f>
        <v/>
      </c>
      <c r="L71" s="27" t="str">
        <f>données!L298</f>
        <v/>
      </c>
      <c r="M71" s="27" t="str">
        <f>données!M298</f>
        <v/>
      </c>
      <c r="N71" s="27" t="str">
        <f>données!N298</f>
        <v/>
      </c>
      <c r="O71" s="27" t="str">
        <f>données!O298</f>
        <v/>
      </c>
      <c r="P71" s="27" t="str">
        <f>données!P298</f>
        <v/>
      </c>
      <c r="Q71" s="22"/>
    </row>
    <row r="72" spans="1:17">
      <c r="A72" s="26">
        <v>68</v>
      </c>
      <c r="B72" s="27" t="str">
        <f>données!B299</f>
        <v/>
      </c>
      <c r="C72" s="27" t="str">
        <f>données!C299</f>
        <v/>
      </c>
      <c r="D72" s="27" t="str">
        <f>données!D299</f>
        <v/>
      </c>
      <c r="E72" s="27" t="str">
        <f>données!E299</f>
        <v/>
      </c>
      <c r="F72" s="27" t="str">
        <f>données!F299</f>
        <v/>
      </c>
      <c r="G72" s="27" t="str">
        <f>données!G299</f>
        <v/>
      </c>
      <c r="H72" s="27" t="str">
        <f>données!H299</f>
        <v/>
      </c>
      <c r="I72" s="27" t="str">
        <f>données!I299</f>
        <v/>
      </c>
      <c r="J72" s="27" t="str">
        <f>données!J299</f>
        <v/>
      </c>
      <c r="K72" s="27" t="str">
        <f>données!K299</f>
        <v/>
      </c>
      <c r="L72" s="27" t="str">
        <f>données!L299</f>
        <v/>
      </c>
      <c r="M72" s="27" t="str">
        <f>données!M299</f>
        <v/>
      </c>
      <c r="N72" s="27" t="str">
        <f>données!N299</f>
        <v/>
      </c>
      <c r="O72" s="27" t="str">
        <f>données!O299</f>
        <v/>
      </c>
      <c r="P72" s="27" t="str">
        <f>données!P299</f>
        <v/>
      </c>
      <c r="Q72" s="22"/>
    </row>
    <row r="73" spans="1:17">
      <c r="A73" s="26">
        <v>69</v>
      </c>
      <c r="B73" s="27" t="str">
        <f>données!B300</f>
        <v/>
      </c>
      <c r="C73" s="27" t="str">
        <f>données!C300</f>
        <v/>
      </c>
      <c r="D73" s="27" t="str">
        <f>données!D300</f>
        <v/>
      </c>
      <c r="E73" s="27" t="str">
        <f>données!E300</f>
        <v/>
      </c>
      <c r="F73" s="27" t="str">
        <f>données!F300</f>
        <v/>
      </c>
      <c r="G73" s="27" t="str">
        <f>données!G300</f>
        <v/>
      </c>
      <c r="H73" s="27" t="str">
        <f>données!H300</f>
        <v/>
      </c>
      <c r="I73" s="27" t="str">
        <f>données!I300</f>
        <v/>
      </c>
      <c r="J73" s="27" t="str">
        <f>données!J300</f>
        <v/>
      </c>
      <c r="K73" s="27" t="str">
        <f>données!K300</f>
        <v/>
      </c>
      <c r="L73" s="27" t="str">
        <f>données!L300</f>
        <v/>
      </c>
      <c r="M73" s="27" t="str">
        <f>données!M300</f>
        <v/>
      </c>
      <c r="N73" s="27" t="str">
        <f>données!N300</f>
        <v/>
      </c>
      <c r="O73" s="27" t="str">
        <f>données!O300</f>
        <v/>
      </c>
      <c r="P73" s="27" t="str">
        <f>données!P300</f>
        <v/>
      </c>
      <c r="Q73" s="22"/>
    </row>
    <row r="74" spans="1:17">
      <c r="A74" s="26">
        <v>70</v>
      </c>
      <c r="B74" s="27" t="str">
        <f>données!B301</f>
        <v/>
      </c>
      <c r="C74" s="27" t="str">
        <f>données!C301</f>
        <v/>
      </c>
      <c r="D74" s="27" t="str">
        <f>données!D301</f>
        <v/>
      </c>
      <c r="E74" s="27" t="str">
        <f>données!E301</f>
        <v/>
      </c>
      <c r="F74" s="27" t="str">
        <f>données!F301</f>
        <v/>
      </c>
      <c r="G74" s="27" t="str">
        <f>données!G301</f>
        <v/>
      </c>
      <c r="H74" s="27" t="str">
        <f>données!H301</f>
        <v/>
      </c>
      <c r="I74" s="27" t="str">
        <f>données!I301</f>
        <v/>
      </c>
      <c r="J74" s="27" t="str">
        <f>données!J301</f>
        <v/>
      </c>
      <c r="K74" s="27" t="str">
        <f>données!K301</f>
        <v/>
      </c>
      <c r="L74" s="27" t="str">
        <f>données!L301</f>
        <v/>
      </c>
      <c r="M74" s="27" t="str">
        <f>données!M301</f>
        <v/>
      </c>
      <c r="N74" s="27" t="str">
        <f>données!N301</f>
        <v/>
      </c>
      <c r="O74" s="27" t="str">
        <f>données!O301</f>
        <v/>
      </c>
      <c r="P74" s="27" t="str">
        <f>données!P301</f>
        <v/>
      </c>
      <c r="Q74" s="22"/>
    </row>
    <row r="75" spans="1:17">
      <c r="A75" s="26">
        <v>71</v>
      </c>
      <c r="B75" s="27" t="str">
        <f>données!B302</f>
        <v/>
      </c>
      <c r="C75" s="27" t="str">
        <f>données!C302</f>
        <v/>
      </c>
      <c r="D75" s="27" t="str">
        <f>données!D302</f>
        <v/>
      </c>
      <c r="E75" s="27" t="str">
        <f>données!E302</f>
        <v/>
      </c>
      <c r="F75" s="27" t="str">
        <f>données!F302</f>
        <v/>
      </c>
      <c r="G75" s="27" t="str">
        <f>données!G302</f>
        <v/>
      </c>
      <c r="H75" s="27" t="str">
        <f>données!H302</f>
        <v/>
      </c>
      <c r="I75" s="27" t="str">
        <f>données!I302</f>
        <v/>
      </c>
      <c r="J75" s="27" t="str">
        <f>données!J302</f>
        <v/>
      </c>
      <c r="K75" s="27" t="str">
        <f>données!K302</f>
        <v/>
      </c>
      <c r="L75" s="27" t="str">
        <f>données!L302</f>
        <v/>
      </c>
      <c r="M75" s="27" t="str">
        <f>données!M302</f>
        <v/>
      </c>
      <c r="N75" s="27" t="str">
        <f>données!N302</f>
        <v/>
      </c>
      <c r="O75" s="27" t="str">
        <f>données!O302</f>
        <v/>
      </c>
      <c r="P75" s="27" t="str">
        <f>données!P302</f>
        <v/>
      </c>
      <c r="Q75" s="22"/>
    </row>
    <row r="76" spans="1:17">
      <c r="A76" s="26">
        <v>72</v>
      </c>
      <c r="B76" s="27" t="str">
        <f>données!B303</f>
        <v/>
      </c>
      <c r="C76" s="27" t="str">
        <f>données!C303</f>
        <v/>
      </c>
      <c r="D76" s="27" t="str">
        <f>données!D303</f>
        <v/>
      </c>
      <c r="E76" s="27" t="str">
        <f>données!E303</f>
        <v/>
      </c>
      <c r="F76" s="27" t="str">
        <f>données!F303</f>
        <v/>
      </c>
      <c r="G76" s="27" t="str">
        <f>données!G303</f>
        <v/>
      </c>
      <c r="H76" s="27" t="str">
        <f>données!H303</f>
        <v/>
      </c>
      <c r="I76" s="27" t="str">
        <f>données!I303</f>
        <v/>
      </c>
      <c r="J76" s="27" t="str">
        <f>données!J303</f>
        <v/>
      </c>
      <c r="K76" s="27" t="str">
        <f>données!K303</f>
        <v/>
      </c>
      <c r="L76" s="27" t="str">
        <f>données!L303</f>
        <v/>
      </c>
      <c r="M76" s="27" t="str">
        <f>données!M303</f>
        <v/>
      </c>
      <c r="N76" s="27" t="str">
        <f>données!N303</f>
        <v/>
      </c>
      <c r="O76" s="27" t="str">
        <f>données!O303</f>
        <v/>
      </c>
      <c r="P76" s="27" t="str">
        <f>données!P303</f>
        <v/>
      </c>
      <c r="Q76" s="22"/>
    </row>
    <row r="77" spans="1:17">
      <c r="A77" s="26">
        <v>73</v>
      </c>
      <c r="B77" s="27" t="str">
        <f>données!B304</f>
        <v/>
      </c>
      <c r="C77" s="27" t="str">
        <f>données!C304</f>
        <v/>
      </c>
      <c r="D77" s="27" t="str">
        <f>données!D304</f>
        <v/>
      </c>
      <c r="E77" s="27" t="str">
        <f>données!E304</f>
        <v/>
      </c>
      <c r="F77" s="27" t="str">
        <f>données!F304</f>
        <v/>
      </c>
      <c r="G77" s="27" t="str">
        <f>données!G304</f>
        <v/>
      </c>
      <c r="H77" s="27" t="str">
        <f>données!H304</f>
        <v/>
      </c>
      <c r="I77" s="27" t="str">
        <f>données!I304</f>
        <v/>
      </c>
      <c r="J77" s="27" t="str">
        <f>données!J304</f>
        <v/>
      </c>
      <c r="K77" s="27" t="str">
        <f>données!K304</f>
        <v/>
      </c>
      <c r="L77" s="27" t="str">
        <f>données!L304</f>
        <v/>
      </c>
      <c r="M77" s="27" t="str">
        <f>données!M304</f>
        <v/>
      </c>
      <c r="N77" s="27" t="str">
        <f>données!N304</f>
        <v/>
      </c>
      <c r="O77" s="27" t="str">
        <f>données!O304</f>
        <v/>
      </c>
      <c r="P77" s="27" t="str">
        <f>données!P304</f>
        <v/>
      </c>
      <c r="Q77" s="22"/>
    </row>
    <row r="78" spans="1:17">
      <c r="A78" s="26">
        <v>74</v>
      </c>
      <c r="B78" s="27" t="str">
        <f>données!B305</f>
        <v/>
      </c>
      <c r="C78" s="27" t="str">
        <f>données!C305</f>
        <v/>
      </c>
      <c r="D78" s="27" t="str">
        <f>données!D305</f>
        <v/>
      </c>
      <c r="E78" s="27" t="str">
        <f>données!E305</f>
        <v/>
      </c>
      <c r="F78" s="27" t="str">
        <f>données!F305</f>
        <v/>
      </c>
      <c r="G78" s="27" t="str">
        <f>données!G305</f>
        <v/>
      </c>
      <c r="H78" s="27" t="str">
        <f>données!H305</f>
        <v/>
      </c>
      <c r="I78" s="27" t="str">
        <f>données!I305</f>
        <v/>
      </c>
      <c r="J78" s="27" t="str">
        <f>données!J305</f>
        <v/>
      </c>
      <c r="K78" s="27" t="str">
        <f>données!K305</f>
        <v/>
      </c>
      <c r="L78" s="27" t="str">
        <f>données!L305</f>
        <v/>
      </c>
      <c r="M78" s="27" t="str">
        <f>données!M305</f>
        <v/>
      </c>
      <c r="N78" s="27" t="str">
        <f>données!N305</f>
        <v/>
      </c>
      <c r="O78" s="27" t="str">
        <f>données!O305</f>
        <v/>
      </c>
      <c r="P78" s="27" t="str">
        <f>données!P305</f>
        <v/>
      </c>
      <c r="Q78" s="22"/>
    </row>
    <row r="79" spans="1:17">
      <c r="A79" s="26">
        <v>75</v>
      </c>
      <c r="B79" s="27" t="str">
        <f>données!B306</f>
        <v/>
      </c>
      <c r="C79" s="27" t="str">
        <f>données!C306</f>
        <v/>
      </c>
      <c r="D79" s="27" t="str">
        <f>données!D306</f>
        <v/>
      </c>
      <c r="E79" s="27" t="str">
        <f>données!E306</f>
        <v/>
      </c>
      <c r="F79" s="27" t="str">
        <f>données!F306</f>
        <v/>
      </c>
      <c r="G79" s="27" t="str">
        <f>données!G306</f>
        <v/>
      </c>
      <c r="H79" s="27" t="str">
        <f>données!H306</f>
        <v/>
      </c>
      <c r="I79" s="27" t="str">
        <f>données!I306</f>
        <v/>
      </c>
      <c r="J79" s="27" t="str">
        <f>données!J306</f>
        <v/>
      </c>
      <c r="K79" s="27" t="str">
        <f>données!K306</f>
        <v/>
      </c>
      <c r="L79" s="27" t="str">
        <f>données!L306</f>
        <v/>
      </c>
      <c r="M79" s="27" t="str">
        <f>données!M306</f>
        <v/>
      </c>
      <c r="N79" s="27" t="str">
        <f>données!N306</f>
        <v/>
      </c>
      <c r="O79" s="27" t="str">
        <f>données!O306</f>
        <v/>
      </c>
      <c r="P79" s="27" t="str">
        <f>données!P306</f>
        <v/>
      </c>
      <c r="Q79" s="22"/>
    </row>
    <row r="80" spans="1:17">
      <c r="A80" s="26">
        <v>76</v>
      </c>
      <c r="B80" s="27" t="str">
        <f>données!B307</f>
        <v/>
      </c>
      <c r="C80" s="27" t="str">
        <f>données!C307</f>
        <v/>
      </c>
      <c r="D80" s="27" t="str">
        <f>données!D307</f>
        <v/>
      </c>
      <c r="E80" s="27" t="str">
        <f>données!E307</f>
        <v/>
      </c>
      <c r="F80" s="27" t="str">
        <f>données!F307</f>
        <v/>
      </c>
      <c r="G80" s="27" t="str">
        <f>données!G307</f>
        <v/>
      </c>
      <c r="H80" s="27" t="str">
        <f>données!H307</f>
        <v/>
      </c>
      <c r="I80" s="27" t="str">
        <f>données!I307</f>
        <v/>
      </c>
      <c r="J80" s="27" t="str">
        <f>données!J307</f>
        <v/>
      </c>
      <c r="K80" s="27" t="str">
        <f>données!K307</f>
        <v/>
      </c>
      <c r="L80" s="27" t="str">
        <f>données!L307</f>
        <v/>
      </c>
      <c r="M80" s="27" t="str">
        <f>données!M307</f>
        <v/>
      </c>
      <c r="N80" s="27" t="str">
        <f>données!N307</f>
        <v/>
      </c>
      <c r="O80" s="27" t="str">
        <f>données!O307</f>
        <v/>
      </c>
      <c r="P80" s="27" t="str">
        <f>données!P307</f>
        <v/>
      </c>
      <c r="Q80" s="22"/>
    </row>
    <row r="81" spans="1:17">
      <c r="A81" s="26">
        <v>77</v>
      </c>
      <c r="B81" s="27" t="str">
        <f>données!B308</f>
        <v/>
      </c>
      <c r="C81" s="27" t="str">
        <f>données!C308</f>
        <v/>
      </c>
      <c r="D81" s="27" t="str">
        <f>données!D308</f>
        <v/>
      </c>
      <c r="E81" s="27" t="str">
        <f>données!E308</f>
        <v/>
      </c>
      <c r="F81" s="27" t="str">
        <f>données!F308</f>
        <v/>
      </c>
      <c r="G81" s="27" t="str">
        <f>données!G308</f>
        <v/>
      </c>
      <c r="H81" s="27" t="str">
        <f>données!H308</f>
        <v/>
      </c>
      <c r="I81" s="27" t="str">
        <f>données!I308</f>
        <v/>
      </c>
      <c r="J81" s="27" t="str">
        <f>données!J308</f>
        <v/>
      </c>
      <c r="K81" s="27" t="str">
        <f>données!K308</f>
        <v/>
      </c>
      <c r="L81" s="27" t="str">
        <f>données!L308</f>
        <v/>
      </c>
      <c r="M81" s="27" t="str">
        <f>données!M308</f>
        <v/>
      </c>
      <c r="N81" s="27" t="str">
        <f>données!N308</f>
        <v/>
      </c>
      <c r="O81" s="27" t="str">
        <f>données!O308</f>
        <v/>
      </c>
      <c r="P81" s="27" t="str">
        <f>données!P308</f>
        <v/>
      </c>
      <c r="Q81" s="22"/>
    </row>
    <row r="82" spans="1:17">
      <c r="A82" s="26">
        <v>78</v>
      </c>
      <c r="B82" s="27" t="str">
        <f>données!B309</f>
        <v/>
      </c>
      <c r="C82" s="27" t="str">
        <f>données!C309</f>
        <v/>
      </c>
      <c r="D82" s="27" t="str">
        <f>données!D309</f>
        <v/>
      </c>
      <c r="E82" s="27" t="str">
        <f>données!E309</f>
        <v/>
      </c>
      <c r="F82" s="27" t="str">
        <f>données!F309</f>
        <v/>
      </c>
      <c r="G82" s="27" t="str">
        <f>données!G309</f>
        <v/>
      </c>
      <c r="H82" s="27" t="str">
        <f>données!H309</f>
        <v/>
      </c>
      <c r="I82" s="27" t="str">
        <f>données!I309</f>
        <v/>
      </c>
      <c r="J82" s="27" t="str">
        <f>données!J309</f>
        <v/>
      </c>
      <c r="K82" s="27" t="str">
        <f>données!K309</f>
        <v/>
      </c>
      <c r="L82" s="27" t="str">
        <f>données!L309</f>
        <v/>
      </c>
      <c r="M82" s="27" t="str">
        <f>données!M309</f>
        <v/>
      </c>
      <c r="N82" s="27" t="str">
        <f>données!N309</f>
        <v/>
      </c>
      <c r="O82" s="27" t="str">
        <f>données!O309</f>
        <v/>
      </c>
      <c r="P82" s="27" t="str">
        <f>données!P309</f>
        <v/>
      </c>
      <c r="Q82" s="22"/>
    </row>
    <row r="83" spans="1:17">
      <c r="A83" s="26">
        <v>79</v>
      </c>
      <c r="B83" s="27" t="str">
        <f>données!B310</f>
        <v/>
      </c>
      <c r="C83" s="27" t="str">
        <f>données!C310</f>
        <v/>
      </c>
      <c r="D83" s="27" t="str">
        <f>données!D310</f>
        <v/>
      </c>
      <c r="E83" s="27" t="str">
        <f>données!E310</f>
        <v/>
      </c>
      <c r="F83" s="27" t="str">
        <f>données!F310</f>
        <v/>
      </c>
      <c r="G83" s="27" t="str">
        <f>données!G310</f>
        <v/>
      </c>
      <c r="H83" s="27" t="str">
        <f>données!H310</f>
        <v/>
      </c>
      <c r="I83" s="27" t="str">
        <f>données!I310</f>
        <v/>
      </c>
      <c r="J83" s="27" t="str">
        <f>données!J310</f>
        <v/>
      </c>
      <c r="K83" s="27" t="str">
        <f>données!K310</f>
        <v/>
      </c>
      <c r="L83" s="27" t="str">
        <f>données!L310</f>
        <v/>
      </c>
      <c r="M83" s="27" t="str">
        <f>données!M310</f>
        <v/>
      </c>
      <c r="N83" s="27" t="str">
        <f>données!N310</f>
        <v/>
      </c>
      <c r="O83" s="27" t="str">
        <f>données!O310</f>
        <v/>
      </c>
      <c r="P83" s="27" t="str">
        <f>données!P310</f>
        <v/>
      </c>
      <c r="Q83" s="22"/>
    </row>
    <row r="84" spans="1:17">
      <c r="A84" s="26">
        <v>80</v>
      </c>
      <c r="B84" s="27" t="str">
        <f>données!B311</f>
        <v/>
      </c>
      <c r="C84" s="27" t="str">
        <f>données!C311</f>
        <v/>
      </c>
      <c r="D84" s="27" t="str">
        <f>données!D311</f>
        <v/>
      </c>
      <c r="E84" s="27" t="str">
        <f>données!E311</f>
        <v/>
      </c>
      <c r="F84" s="27" t="str">
        <f>données!F311</f>
        <v/>
      </c>
      <c r="G84" s="27" t="str">
        <f>données!G311</f>
        <v/>
      </c>
      <c r="H84" s="27" t="str">
        <f>données!H311</f>
        <v/>
      </c>
      <c r="I84" s="27" t="str">
        <f>données!I311</f>
        <v/>
      </c>
      <c r="J84" s="27" t="str">
        <f>données!J311</f>
        <v/>
      </c>
      <c r="K84" s="27" t="str">
        <f>données!K311</f>
        <v/>
      </c>
      <c r="L84" s="27" t="str">
        <f>données!L311</f>
        <v/>
      </c>
      <c r="M84" s="27" t="str">
        <f>données!M311</f>
        <v/>
      </c>
      <c r="N84" s="27" t="str">
        <f>données!N311</f>
        <v/>
      </c>
      <c r="O84" s="27" t="str">
        <f>données!O311</f>
        <v/>
      </c>
      <c r="P84" s="27" t="str">
        <f>données!P311</f>
        <v/>
      </c>
      <c r="Q84" s="22"/>
    </row>
    <row r="85" spans="1:17">
      <c r="A85" s="26">
        <v>81</v>
      </c>
      <c r="B85" s="27" t="str">
        <f>données!B312</f>
        <v/>
      </c>
      <c r="C85" s="27" t="str">
        <f>données!C312</f>
        <v/>
      </c>
      <c r="D85" s="27" t="str">
        <f>données!D312</f>
        <v/>
      </c>
      <c r="E85" s="27" t="str">
        <f>données!E312</f>
        <v/>
      </c>
      <c r="F85" s="27" t="str">
        <f>données!F312</f>
        <v/>
      </c>
      <c r="G85" s="27" t="str">
        <f>données!G312</f>
        <v/>
      </c>
      <c r="H85" s="27" t="str">
        <f>données!H312</f>
        <v/>
      </c>
      <c r="I85" s="27" t="str">
        <f>données!I312</f>
        <v/>
      </c>
      <c r="J85" s="27" t="str">
        <f>données!J312</f>
        <v/>
      </c>
      <c r="K85" s="27" t="str">
        <f>données!K312</f>
        <v/>
      </c>
      <c r="L85" s="27" t="str">
        <f>données!L312</f>
        <v/>
      </c>
      <c r="M85" s="27" t="str">
        <f>données!M312</f>
        <v/>
      </c>
      <c r="N85" s="27" t="str">
        <f>données!N312</f>
        <v/>
      </c>
      <c r="O85" s="27" t="str">
        <f>données!O312</f>
        <v/>
      </c>
      <c r="P85" s="27" t="str">
        <f>données!P312</f>
        <v/>
      </c>
      <c r="Q85" s="22"/>
    </row>
    <row r="86" spans="1:17">
      <c r="A86" s="26">
        <v>82</v>
      </c>
      <c r="B86" s="27" t="str">
        <f>données!B313</f>
        <v/>
      </c>
      <c r="C86" s="27" t="str">
        <f>données!C313</f>
        <v/>
      </c>
      <c r="D86" s="27" t="str">
        <f>données!D313</f>
        <v/>
      </c>
      <c r="E86" s="27" t="str">
        <f>données!E313</f>
        <v/>
      </c>
      <c r="F86" s="27" t="str">
        <f>données!F313</f>
        <v/>
      </c>
      <c r="G86" s="27" t="str">
        <f>données!G313</f>
        <v/>
      </c>
      <c r="H86" s="27" t="str">
        <f>données!H313</f>
        <v/>
      </c>
      <c r="I86" s="27" t="str">
        <f>données!I313</f>
        <v/>
      </c>
      <c r="J86" s="27" t="str">
        <f>données!J313</f>
        <v/>
      </c>
      <c r="K86" s="27" t="str">
        <f>données!K313</f>
        <v/>
      </c>
      <c r="L86" s="27" t="str">
        <f>données!L313</f>
        <v/>
      </c>
      <c r="M86" s="27" t="str">
        <f>données!M313</f>
        <v/>
      </c>
      <c r="N86" s="27" t="str">
        <f>données!N313</f>
        <v/>
      </c>
      <c r="O86" s="27" t="str">
        <f>données!O313</f>
        <v/>
      </c>
      <c r="P86" s="27" t="str">
        <f>données!P313</f>
        <v/>
      </c>
      <c r="Q86" s="22"/>
    </row>
    <row r="87" spans="1:17">
      <c r="A87" s="26">
        <v>83</v>
      </c>
      <c r="B87" s="27" t="str">
        <f>données!B314</f>
        <v/>
      </c>
      <c r="C87" s="27" t="str">
        <f>données!C314</f>
        <v/>
      </c>
      <c r="D87" s="27" t="str">
        <f>données!D314</f>
        <v/>
      </c>
      <c r="E87" s="27" t="str">
        <f>données!E314</f>
        <v/>
      </c>
      <c r="F87" s="27" t="str">
        <f>données!F314</f>
        <v/>
      </c>
      <c r="G87" s="27" t="str">
        <f>données!G314</f>
        <v/>
      </c>
      <c r="H87" s="27" t="str">
        <f>données!H314</f>
        <v/>
      </c>
      <c r="I87" s="27" t="str">
        <f>données!I314</f>
        <v/>
      </c>
      <c r="J87" s="27" t="str">
        <f>données!J314</f>
        <v/>
      </c>
      <c r="K87" s="27" t="str">
        <f>données!K314</f>
        <v/>
      </c>
      <c r="L87" s="27" t="str">
        <f>données!L314</f>
        <v/>
      </c>
      <c r="M87" s="27" t="str">
        <f>données!M314</f>
        <v/>
      </c>
      <c r="N87" s="27" t="str">
        <f>données!N314</f>
        <v/>
      </c>
      <c r="O87" s="27" t="str">
        <f>données!O314</f>
        <v/>
      </c>
      <c r="P87" s="27" t="str">
        <f>données!P314</f>
        <v/>
      </c>
      <c r="Q87" s="22"/>
    </row>
    <row r="88" spans="1:17">
      <c r="A88" s="26">
        <v>84</v>
      </c>
      <c r="B88" s="27" t="str">
        <f>données!B315</f>
        <v/>
      </c>
      <c r="C88" s="27" t="str">
        <f>données!C315</f>
        <v/>
      </c>
      <c r="D88" s="27" t="str">
        <f>données!D315</f>
        <v/>
      </c>
      <c r="E88" s="27" t="str">
        <f>données!E315</f>
        <v/>
      </c>
      <c r="F88" s="27" t="str">
        <f>données!F315</f>
        <v/>
      </c>
      <c r="G88" s="27" t="str">
        <f>données!G315</f>
        <v/>
      </c>
      <c r="H88" s="27" t="str">
        <f>données!H315</f>
        <v/>
      </c>
      <c r="I88" s="27" t="str">
        <f>données!I315</f>
        <v/>
      </c>
      <c r="J88" s="27" t="str">
        <f>données!J315</f>
        <v/>
      </c>
      <c r="K88" s="27" t="str">
        <f>données!K315</f>
        <v/>
      </c>
      <c r="L88" s="27" t="str">
        <f>données!L315</f>
        <v/>
      </c>
      <c r="M88" s="27" t="str">
        <f>données!M315</f>
        <v/>
      </c>
      <c r="N88" s="27" t="str">
        <f>données!N315</f>
        <v/>
      </c>
      <c r="O88" s="27" t="str">
        <f>données!O315</f>
        <v/>
      </c>
      <c r="P88" s="27" t="str">
        <f>données!P315</f>
        <v/>
      </c>
      <c r="Q88" s="22"/>
    </row>
    <row r="89" spans="1:17">
      <c r="A89" s="26">
        <v>85</v>
      </c>
      <c r="B89" s="27" t="str">
        <f>données!B316</f>
        <v/>
      </c>
      <c r="C89" s="27" t="str">
        <f>données!C316</f>
        <v/>
      </c>
      <c r="D89" s="27" t="str">
        <f>données!D316</f>
        <v/>
      </c>
      <c r="E89" s="27" t="str">
        <f>données!E316</f>
        <v/>
      </c>
      <c r="F89" s="27" t="str">
        <f>données!F316</f>
        <v/>
      </c>
      <c r="G89" s="27" t="str">
        <f>données!G316</f>
        <v/>
      </c>
      <c r="H89" s="27" t="str">
        <f>données!H316</f>
        <v/>
      </c>
      <c r="I89" s="27" t="str">
        <f>données!I316</f>
        <v/>
      </c>
      <c r="J89" s="27" t="str">
        <f>données!J316</f>
        <v/>
      </c>
      <c r="K89" s="27" t="str">
        <f>données!K316</f>
        <v/>
      </c>
      <c r="L89" s="27" t="str">
        <f>données!L316</f>
        <v/>
      </c>
      <c r="M89" s="27" t="str">
        <f>données!M316</f>
        <v/>
      </c>
      <c r="N89" s="27" t="str">
        <f>données!N316</f>
        <v/>
      </c>
      <c r="O89" s="27" t="str">
        <f>données!O316</f>
        <v/>
      </c>
      <c r="P89" s="27" t="str">
        <f>données!P316</f>
        <v/>
      </c>
      <c r="Q89" s="22"/>
    </row>
    <row r="90" spans="1:17">
      <c r="A90" s="26">
        <v>86</v>
      </c>
      <c r="B90" s="27" t="str">
        <f>données!B317</f>
        <v/>
      </c>
      <c r="C90" s="27" t="str">
        <f>données!C317</f>
        <v/>
      </c>
      <c r="D90" s="27" t="str">
        <f>données!D317</f>
        <v/>
      </c>
      <c r="E90" s="27" t="str">
        <f>données!E317</f>
        <v/>
      </c>
      <c r="F90" s="27" t="str">
        <f>données!F317</f>
        <v/>
      </c>
      <c r="G90" s="27" t="str">
        <f>données!G317</f>
        <v/>
      </c>
      <c r="H90" s="27" t="str">
        <f>données!H317</f>
        <v/>
      </c>
      <c r="I90" s="27" t="str">
        <f>données!I317</f>
        <v/>
      </c>
      <c r="J90" s="27" t="str">
        <f>données!J317</f>
        <v/>
      </c>
      <c r="K90" s="27" t="str">
        <f>données!K317</f>
        <v/>
      </c>
      <c r="L90" s="27" t="str">
        <f>données!L317</f>
        <v/>
      </c>
      <c r="M90" s="27" t="str">
        <f>données!M317</f>
        <v/>
      </c>
      <c r="N90" s="27" t="str">
        <f>données!N317</f>
        <v/>
      </c>
      <c r="O90" s="27" t="str">
        <f>données!O317</f>
        <v/>
      </c>
      <c r="P90" s="27" t="str">
        <f>données!P317</f>
        <v/>
      </c>
      <c r="Q90" s="22"/>
    </row>
    <row r="91" spans="1:17">
      <c r="A91" s="26">
        <v>87</v>
      </c>
      <c r="B91" s="27" t="str">
        <f>données!B318</f>
        <v/>
      </c>
      <c r="C91" s="27" t="str">
        <f>données!C318</f>
        <v/>
      </c>
      <c r="D91" s="27" t="str">
        <f>données!D318</f>
        <v/>
      </c>
      <c r="E91" s="27" t="str">
        <f>données!E318</f>
        <v/>
      </c>
      <c r="F91" s="27" t="str">
        <f>données!F318</f>
        <v/>
      </c>
      <c r="G91" s="27" t="str">
        <f>données!G318</f>
        <v/>
      </c>
      <c r="H91" s="27" t="str">
        <f>données!H318</f>
        <v/>
      </c>
      <c r="I91" s="27" t="str">
        <f>données!I318</f>
        <v/>
      </c>
      <c r="J91" s="27" t="str">
        <f>données!J318</f>
        <v/>
      </c>
      <c r="K91" s="27" t="str">
        <f>données!K318</f>
        <v/>
      </c>
      <c r="L91" s="27" t="str">
        <f>données!L318</f>
        <v/>
      </c>
      <c r="M91" s="27" t="str">
        <f>données!M318</f>
        <v/>
      </c>
      <c r="N91" s="27" t="str">
        <f>données!N318</f>
        <v/>
      </c>
      <c r="O91" s="27" t="str">
        <f>données!O318</f>
        <v/>
      </c>
      <c r="P91" s="27" t="str">
        <f>données!P318</f>
        <v/>
      </c>
      <c r="Q91" s="22"/>
    </row>
    <row r="92" spans="1:17">
      <c r="A92" s="26">
        <v>88</v>
      </c>
      <c r="B92" s="27" t="str">
        <f>données!B319</f>
        <v/>
      </c>
      <c r="C92" s="27" t="str">
        <f>données!C319</f>
        <v/>
      </c>
      <c r="D92" s="27" t="str">
        <f>données!D319</f>
        <v/>
      </c>
      <c r="E92" s="27" t="str">
        <f>données!E319</f>
        <v/>
      </c>
      <c r="F92" s="27" t="str">
        <f>données!F319</f>
        <v/>
      </c>
      <c r="G92" s="27" t="str">
        <f>données!G319</f>
        <v/>
      </c>
      <c r="H92" s="27" t="str">
        <f>données!H319</f>
        <v/>
      </c>
      <c r="I92" s="27" t="str">
        <f>données!I319</f>
        <v/>
      </c>
      <c r="J92" s="27" t="str">
        <f>données!J319</f>
        <v/>
      </c>
      <c r="K92" s="27" t="str">
        <f>données!K319</f>
        <v/>
      </c>
      <c r="L92" s="27" t="str">
        <f>données!L319</f>
        <v/>
      </c>
      <c r="M92" s="27" t="str">
        <f>données!M319</f>
        <v/>
      </c>
      <c r="N92" s="27" t="str">
        <f>données!N319</f>
        <v/>
      </c>
      <c r="O92" s="27" t="str">
        <f>données!O319</f>
        <v/>
      </c>
      <c r="P92" s="27" t="str">
        <f>données!P319</f>
        <v/>
      </c>
      <c r="Q92" s="22"/>
    </row>
    <row r="93" spans="1:17">
      <c r="A93" s="26">
        <v>89</v>
      </c>
      <c r="B93" s="27" t="str">
        <f>données!B320</f>
        <v/>
      </c>
      <c r="C93" s="27" t="str">
        <f>données!C320</f>
        <v/>
      </c>
      <c r="D93" s="27" t="str">
        <f>données!D320</f>
        <v/>
      </c>
      <c r="E93" s="27" t="str">
        <f>données!E320</f>
        <v/>
      </c>
      <c r="F93" s="27" t="str">
        <f>données!F320</f>
        <v/>
      </c>
      <c r="G93" s="27" t="str">
        <f>données!G320</f>
        <v/>
      </c>
      <c r="H93" s="27" t="str">
        <f>données!H320</f>
        <v/>
      </c>
      <c r="I93" s="27" t="str">
        <f>données!I320</f>
        <v/>
      </c>
      <c r="J93" s="27" t="str">
        <f>données!J320</f>
        <v/>
      </c>
      <c r="K93" s="27" t="str">
        <f>données!K320</f>
        <v/>
      </c>
      <c r="L93" s="27" t="str">
        <f>données!L320</f>
        <v/>
      </c>
      <c r="M93" s="27" t="str">
        <f>données!M320</f>
        <v/>
      </c>
      <c r="N93" s="27" t="str">
        <f>données!N320</f>
        <v/>
      </c>
      <c r="O93" s="27" t="str">
        <f>données!O320</f>
        <v/>
      </c>
      <c r="P93" s="27" t="str">
        <f>données!P320</f>
        <v/>
      </c>
      <c r="Q93" s="22"/>
    </row>
    <row r="94" spans="1:17">
      <c r="A94" s="26">
        <v>90</v>
      </c>
      <c r="B94" s="27" t="str">
        <f>données!B321</f>
        <v/>
      </c>
      <c r="C94" s="27" t="str">
        <f>données!C321</f>
        <v/>
      </c>
      <c r="D94" s="27" t="str">
        <f>données!D321</f>
        <v/>
      </c>
      <c r="E94" s="27" t="str">
        <f>données!E321</f>
        <v/>
      </c>
      <c r="F94" s="27" t="str">
        <f>données!F321</f>
        <v/>
      </c>
      <c r="G94" s="27" t="str">
        <f>données!G321</f>
        <v/>
      </c>
      <c r="H94" s="27" t="str">
        <f>données!H321</f>
        <v/>
      </c>
      <c r="I94" s="27" t="str">
        <f>données!I321</f>
        <v/>
      </c>
      <c r="J94" s="27" t="str">
        <f>données!J321</f>
        <v/>
      </c>
      <c r="K94" s="27" t="str">
        <f>données!K321</f>
        <v/>
      </c>
      <c r="L94" s="27" t="str">
        <f>données!L321</f>
        <v/>
      </c>
      <c r="M94" s="27" t="str">
        <f>données!M321</f>
        <v/>
      </c>
      <c r="N94" s="27" t="str">
        <f>données!N321</f>
        <v/>
      </c>
      <c r="O94" s="27" t="str">
        <f>données!O321</f>
        <v/>
      </c>
      <c r="P94" s="27" t="str">
        <f>données!P321</f>
        <v/>
      </c>
      <c r="Q94" s="22"/>
    </row>
    <row r="95" spans="1:17">
      <c r="A95" s="26">
        <v>91</v>
      </c>
      <c r="B95" s="27" t="str">
        <f>données!B322</f>
        <v/>
      </c>
      <c r="C95" s="27" t="str">
        <f>données!C322</f>
        <v/>
      </c>
      <c r="D95" s="27" t="str">
        <f>données!D322</f>
        <v/>
      </c>
      <c r="E95" s="27" t="str">
        <f>données!E322</f>
        <v/>
      </c>
      <c r="F95" s="27" t="str">
        <f>données!F322</f>
        <v/>
      </c>
      <c r="G95" s="27" t="str">
        <f>données!G322</f>
        <v/>
      </c>
      <c r="H95" s="27" t="str">
        <f>données!H322</f>
        <v/>
      </c>
      <c r="I95" s="27" t="str">
        <f>données!I322</f>
        <v/>
      </c>
      <c r="J95" s="27" t="str">
        <f>données!J322</f>
        <v/>
      </c>
      <c r="K95" s="27" t="str">
        <f>données!K322</f>
        <v/>
      </c>
      <c r="L95" s="27" t="str">
        <f>données!L322</f>
        <v/>
      </c>
      <c r="M95" s="27" t="str">
        <f>données!M322</f>
        <v/>
      </c>
      <c r="N95" s="27" t="str">
        <f>données!N322</f>
        <v/>
      </c>
      <c r="O95" s="27" t="str">
        <f>données!O322</f>
        <v/>
      </c>
      <c r="P95" s="27" t="str">
        <f>données!P322</f>
        <v/>
      </c>
      <c r="Q95" s="22"/>
    </row>
    <row r="96" spans="1:17">
      <c r="A96" s="26">
        <v>92</v>
      </c>
      <c r="B96" s="27" t="str">
        <f>données!B323</f>
        <v/>
      </c>
      <c r="C96" s="27" t="str">
        <f>données!C323</f>
        <v/>
      </c>
      <c r="D96" s="27" t="str">
        <f>données!D323</f>
        <v/>
      </c>
      <c r="E96" s="27" t="str">
        <f>données!E323</f>
        <v/>
      </c>
      <c r="F96" s="27" t="str">
        <f>données!F323</f>
        <v/>
      </c>
      <c r="G96" s="27" t="str">
        <f>données!G323</f>
        <v/>
      </c>
      <c r="H96" s="27" t="str">
        <f>données!H323</f>
        <v/>
      </c>
      <c r="I96" s="27" t="str">
        <f>données!I323</f>
        <v/>
      </c>
      <c r="J96" s="27" t="str">
        <f>données!J323</f>
        <v/>
      </c>
      <c r="K96" s="27" t="str">
        <f>données!K323</f>
        <v/>
      </c>
      <c r="L96" s="27" t="str">
        <f>données!L323</f>
        <v/>
      </c>
      <c r="M96" s="27" t="str">
        <f>données!M323</f>
        <v/>
      </c>
      <c r="N96" s="27" t="str">
        <f>données!N323</f>
        <v/>
      </c>
      <c r="O96" s="27" t="str">
        <f>données!O323</f>
        <v/>
      </c>
      <c r="P96" s="27" t="str">
        <f>données!P323</f>
        <v/>
      </c>
      <c r="Q96" s="22"/>
    </row>
    <row r="97" spans="1:17">
      <c r="A97" s="26">
        <v>93</v>
      </c>
      <c r="B97" s="27" t="str">
        <f>données!B324</f>
        <v/>
      </c>
      <c r="C97" s="27" t="str">
        <f>données!C324</f>
        <v/>
      </c>
      <c r="D97" s="27" t="str">
        <f>données!D324</f>
        <v/>
      </c>
      <c r="E97" s="27" t="str">
        <f>données!E324</f>
        <v/>
      </c>
      <c r="F97" s="27" t="str">
        <f>données!F324</f>
        <v/>
      </c>
      <c r="G97" s="27" t="str">
        <f>données!G324</f>
        <v/>
      </c>
      <c r="H97" s="27" t="str">
        <f>données!H324</f>
        <v/>
      </c>
      <c r="I97" s="27" t="str">
        <f>données!I324</f>
        <v/>
      </c>
      <c r="J97" s="27" t="str">
        <f>données!J324</f>
        <v/>
      </c>
      <c r="K97" s="27" t="str">
        <f>données!K324</f>
        <v/>
      </c>
      <c r="L97" s="27" t="str">
        <f>données!L324</f>
        <v/>
      </c>
      <c r="M97" s="27" t="str">
        <f>données!M324</f>
        <v/>
      </c>
      <c r="N97" s="27" t="str">
        <f>données!N324</f>
        <v/>
      </c>
      <c r="O97" s="27" t="str">
        <f>données!O324</f>
        <v/>
      </c>
      <c r="P97" s="27" t="str">
        <f>données!P324</f>
        <v/>
      </c>
      <c r="Q97" s="22"/>
    </row>
    <row r="98" spans="1:17">
      <c r="A98" s="26">
        <v>94</v>
      </c>
      <c r="B98" s="27" t="str">
        <f>données!B325</f>
        <v/>
      </c>
      <c r="C98" s="27" t="str">
        <f>données!C325</f>
        <v/>
      </c>
      <c r="D98" s="27" t="str">
        <f>données!D325</f>
        <v/>
      </c>
      <c r="E98" s="27" t="str">
        <f>données!E325</f>
        <v/>
      </c>
      <c r="F98" s="27" t="str">
        <f>données!F325</f>
        <v/>
      </c>
      <c r="G98" s="27" t="str">
        <f>données!G325</f>
        <v/>
      </c>
      <c r="H98" s="27" t="str">
        <f>données!H325</f>
        <v/>
      </c>
      <c r="I98" s="27" t="str">
        <f>données!I325</f>
        <v/>
      </c>
      <c r="J98" s="27" t="str">
        <f>données!J325</f>
        <v/>
      </c>
      <c r="K98" s="27" t="str">
        <f>données!K325</f>
        <v/>
      </c>
      <c r="L98" s="27" t="str">
        <f>données!L325</f>
        <v/>
      </c>
      <c r="M98" s="27" t="str">
        <f>données!M325</f>
        <v/>
      </c>
      <c r="N98" s="27" t="str">
        <f>données!N325</f>
        <v/>
      </c>
      <c r="O98" s="27" t="str">
        <f>données!O325</f>
        <v/>
      </c>
      <c r="P98" s="27" t="str">
        <f>données!P325</f>
        <v/>
      </c>
      <c r="Q98" s="22"/>
    </row>
    <row r="99" spans="1:17">
      <c r="A99" s="26">
        <v>95</v>
      </c>
      <c r="B99" s="27" t="str">
        <f>données!B326</f>
        <v/>
      </c>
      <c r="C99" s="27" t="str">
        <f>données!C326</f>
        <v/>
      </c>
      <c r="D99" s="27" t="str">
        <f>données!D326</f>
        <v/>
      </c>
      <c r="E99" s="27" t="str">
        <f>données!E326</f>
        <v/>
      </c>
      <c r="F99" s="27" t="str">
        <f>données!F326</f>
        <v/>
      </c>
      <c r="G99" s="27" t="str">
        <f>données!G326</f>
        <v/>
      </c>
      <c r="H99" s="27" t="str">
        <f>données!H326</f>
        <v/>
      </c>
      <c r="I99" s="27" t="str">
        <f>données!I326</f>
        <v/>
      </c>
      <c r="J99" s="27" t="str">
        <f>données!J326</f>
        <v/>
      </c>
      <c r="K99" s="27" t="str">
        <f>données!K326</f>
        <v/>
      </c>
      <c r="L99" s="27" t="str">
        <f>données!L326</f>
        <v/>
      </c>
      <c r="M99" s="27" t="str">
        <f>données!M326</f>
        <v/>
      </c>
      <c r="N99" s="27" t="str">
        <f>données!N326</f>
        <v/>
      </c>
      <c r="O99" s="27" t="str">
        <f>données!O326</f>
        <v/>
      </c>
      <c r="P99" s="27" t="str">
        <f>données!P326</f>
        <v/>
      </c>
      <c r="Q99" s="22"/>
    </row>
    <row r="100" spans="1:17">
      <c r="A100" s="26">
        <v>96</v>
      </c>
      <c r="B100" s="27" t="str">
        <f>données!B327</f>
        <v/>
      </c>
      <c r="C100" s="27" t="str">
        <f>données!C327</f>
        <v/>
      </c>
      <c r="D100" s="27" t="str">
        <f>données!D327</f>
        <v/>
      </c>
      <c r="E100" s="27" t="str">
        <f>données!E327</f>
        <v/>
      </c>
      <c r="F100" s="27" t="str">
        <f>données!F327</f>
        <v/>
      </c>
      <c r="G100" s="27" t="str">
        <f>données!G327</f>
        <v/>
      </c>
      <c r="H100" s="27" t="str">
        <f>données!H327</f>
        <v/>
      </c>
      <c r="I100" s="27" t="str">
        <f>données!I327</f>
        <v/>
      </c>
      <c r="J100" s="27" t="str">
        <f>données!J327</f>
        <v/>
      </c>
      <c r="K100" s="27" t="str">
        <f>données!K327</f>
        <v/>
      </c>
      <c r="L100" s="27" t="str">
        <f>données!L327</f>
        <v/>
      </c>
      <c r="M100" s="27" t="str">
        <f>données!M327</f>
        <v/>
      </c>
      <c r="N100" s="27" t="str">
        <f>données!N327</f>
        <v/>
      </c>
      <c r="O100" s="27" t="str">
        <f>données!O327</f>
        <v/>
      </c>
      <c r="P100" s="27" t="str">
        <f>données!P327</f>
        <v/>
      </c>
      <c r="Q100" s="22"/>
    </row>
    <row r="101" spans="1:17">
      <c r="A101" s="26">
        <v>97</v>
      </c>
      <c r="B101" s="27" t="str">
        <f>données!B328</f>
        <v/>
      </c>
      <c r="C101" s="27" t="str">
        <f>données!C328</f>
        <v/>
      </c>
      <c r="D101" s="27" t="str">
        <f>données!D328</f>
        <v/>
      </c>
      <c r="E101" s="27" t="str">
        <f>données!E328</f>
        <v/>
      </c>
      <c r="F101" s="27" t="str">
        <f>données!F328</f>
        <v/>
      </c>
      <c r="G101" s="27" t="str">
        <f>données!G328</f>
        <v/>
      </c>
      <c r="H101" s="27" t="str">
        <f>données!H328</f>
        <v/>
      </c>
      <c r="I101" s="27" t="str">
        <f>données!I328</f>
        <v/>
      </c>
      <c r="J101" s="27" t="str">
        <f>données!J328</f>
        <v/>
      </c>
      <c r="K101" s="27" t="str">
        <f>données!K328</f>
        <v/>
      </c>
      <c r="L101" s="27" t="str">
        <f>données!L328</f>
        <v/>
      </c>
      <c r="M101" s="27" t="str">
        <f>données!M328</f>
        <v/>
      </c>
      <c r="N101" s="27" t="str">
        <f>données!N328</f>
        <v/>
      </c>
      <c r="O101" s="27" t="str">
        <f>données!O328</f>
        <v/>
      </c>
      <c r="P101" s="27" t="str">
        <f>données!P328</f>
        <v/>
      </c>
      <c r="Q101" s="22"/>
    </row>
    <row r="102" spans="1:17">
      <c r="A102" s="26">
        <v>98</v>
      </c>
      <c r="B102" s="27" t="str">
        <f>données!B329</f>
        <v/>
      </c>
      <c r="C102" s="27" t="str">
        <f>données!C329</f>
        <v/>
      </c>
      <c r="D102" s="27" t="str">
        <f>données!D329</f>
        <v/>
      </c>
      <c r="E102" s="27" t="str">
        <f>données!E329</f>
        <v/>
      </c>
      <c r="F102" s="27" t="str">
        <f>données!F329</f>
        <v/>
      </c>
      <c r="G102" s="27" t="str">
        <f>données!G329</f>
        <v/>
      </c>
      <c r="H102" s="27" t="str">
        <f>données!H329</f>
        <v/>
      </c>
      <c r="I102" s="27" t="str">
        <f>données!I329</f>
        <v/>
      </c>
      <c r="J102" s="27" t="str">
        <f>données!J329</f>
        <v/>
      </c>
      <c r="K102" s="27" t="str">
        <f>données!K329</f>
        <v/>
      </c>
      <c r="L102" s="27" t="str">
        <f>données!L329</f>
        <v/>
      </c>
      <c r="M102" s="27" t="str">
        <f>données!M329</f>
        <v/>
      </c>
      <c r="N102" s="27" t="str">
        <f>données!N329</f>
        <v/>
      </c>
      <c r="O102" s="27" t="str">
        <f>données!O329</f>
        <v/>
      </c>
      <c r="P102" s="27" t="str">
        <f>données!P329</f>
        <v/>
      </c>
      <c r="Q102" s="22"/>
    </row>
    <row r="103" spans="1:17">
      <c r="A103" s="26">
        <v>99</v>
      </c>
      <c r="B103" s="27" t="str">
        <f>données!B330</f>
        <v/>
      </c>
      <c r="C103" s="27" t="str">
        <f>données!C330</f>
        <v/>
      </c>
      <c r="D103" s="27" t="str">
        <f>données!D330</f>
        <v/>
      </c>
      <c r="E103" s="27" t="str">
        <f>données!E330</f>
        <v/>
      </c>
      <c r="F103" s="27" t="str">
        <f>données!F330</f>
        <v/>
      </c>
      <c r="G103" s="27" t="str">
        <f>données!G330</f>
        <v/>
      </c>
      <c r="H103" s="27" t="str">
        <f>données!H330</f>
        <v/>
      </c>
      <c r="I103" s="27" t="str">
        <f>données!I330</f>
        <v/>
      </c>
      <c r="J103" s="27" t="str">
        <f>données!J330</f>
        <v/>
      </c>
      <c r="K103" s="27" t="str">
        <f>données!K330</f>
        <v/>
      </c>
      <c r="L103" s="27" t="str">
        <f>données!L330</f>
        <v/>
      </c>
      <c r="M103" s="27" t="str">
        <f>données!M330</f>
        <v/>
      </c>
      <c r="N103" s="27" t="str">
        <f>données!N330</f>
        <v/>
      </c>
      <c r="O103" s="27" t="str">
        <f>données!O330</f>
        <v/>
      </c>
      <c r="P103" s="27" t="str">
        <f>données!P330</f>
        <v/>
      </c>
      <c r="Q103" s="22"/>
    </row>
    <row r="104" spans="1:17">
      <c r="A104" s="26">
        <v>100</v>
      </c>
      <c r="B104" s="27" t="str">
        <f>données!B331</f>
        <v/>
      </c>
      <c r="C104" s="27" t="str">
        <f>données!C331</f>
        <v/>
      </c>
      <c r="D104" s="27" t="str">
        <f>données!D331</f>
        <v/>
      </c>
      <c r="E104" s="27" t="str">
        <f>données!E331</f>
        <v/>
      </c>
      <c r="F104" s="27" t="str">
        <f>données!F331</f>
        <v/>
      </c>
      <c r="G104" s="27" t="str">
        <f>données!G331</f>
        <v/>
      </c>
      <c r="H104" s="27" t="str">
        <f>données!H331</f>
        <v/>
      </c>
      <c r="I104" s="27" t="str">
        <f>données!I331</f>
        <v/>
      </c>
      <c r="J104" s="27" t="str">
        <f>données!J331</f>
        <v/>
      </c>
      <c r="K104" s="27" t="str">
        <f>données!K331</f>
        <v/>
      </c>
      <c r="L104" s="27" t="str">
        <f>données!L331</f>
        <v/>
      </c>
      <c r="M104" s="27" t="str">
        <f>données!M331</f>
        <v/>
      </c>
      <c r="N104" s="27" t="str">
        <f>données!N331</f>
        <v/>
      </c>
      <c r="O104" s="27" t="str">
        <f>données!O331</f>
        <v/>
      </c>
      <c r="P104" s="27" t="str">
        <f>données!P331</f>
        <v/>
      </c>
      <c r="Q104" s="22"/>
    </row>
    <row r="105" spans="1:17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</row>
    <row r="106" spans="1:17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1:17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</row>
  </sheetData>
  <sheetProtection sheet="1" objects="1" scenarios="1"/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K735"/>
  <sheetViews>
    <sheetView workbookViewId="0">
      <selection activeCell="D1" sqref="D1:F1"/>
    </sheetView>
  </sheetViews>
  <sheetFormatPr baseColWidth="10" defaultColWidth="11.5" defaultRowHeight="16.2"/>
  <cols>
    <col min="1" max="1" width="3.8984375" style="105" customWidth="1"/>
    <col min="2" max="2" width="4.796875" style="105" customWidth="1"/>
    <col min="3" max="7" width="11.5" style="105" customWidth="1"/>
    <col min="8" max="16384" width="11.5" style="97"/>
  </cols>
  <sheetData>
    <row r="1" spans="1:9" ht="29.25" customHeight="1">
      <c r="A1" s="97"/>
      <c r="B1" s="106"/>
      <c r="C1" s="106"/>
      <c r="D1" s="246" t="s">
        <v>308</v>
      </c>
      <c r="E1" s="246"/>
      <c r="F1" s="246"/>
      <c r="G1" s="106"/>
      <c r="H1" s="106"/>
      <c r="I1" s="106"/>
    </row>
    <row r="2" spans="1:9" s="52" customFormat="1" ht="13.2">
      <c r="A2" s="53"/>
      <c r="B2" s="53"/>
      <c r="C2" s="53"/>
      <c r="D2" s="53"/>
      <c r="E2" s="53"/>
      <c r="F2" s="53"/>
      <c r="G2" s="53"/>
    </row>
    <row r="3" spans="1:9" s="52" customFormat="1" ht="13.2">
      <c r="A3" s="53"/>
      <c r="B3" s="56" t="s">
        <v>291</v>
      </c>
      <c r="C3" s="53"/>
      <c r="D3" s="53"/>
      <c r="E3" s="53"/>
      <c r="F3" s="53"/>
      <c r="G3" s="53"/>
    </row>
    <row r="4" spans="1:9" s="52" customFormat="1" ht="13.2">
      <c r="A4" s="53"/>
      <c r="B4" s="53"/>
      <c r="C4" s="53"/>
      <c r="D4" s="53"/>
      <c r="E4" s="53"/>
      <c r="F4" s="53"/>
      <c r="G4" s="53"/>
    </row>
    <row r="5" spans="1:9" s="52" customFormat="1" ht="13.2">
      <c r="A5" s="53"/>
      <c r="B5" s="53"/>
      <c r="C5" s="100" t="s">
        <v>290</v>
      </c>
      <c r="D5" s="101" t="s">
        <v>287</v>
      </c>
      <c r="E5" s="101" t="s">
        <v>288</v>
      </c>
      <c r="F5" s="101" t="s">
        <v>289</v>
      </c>
      <c r="G5" s="53"/>
    </row>
    <row r="6" spans="1:9" s="52" customFormat="1" ht="13.2">
      <c r="A6" s="53"/>
      <c r="B6" s="53"/>
      <c r="C6" s="100">
        <v>1</v>
      </c>
      <c r="D6" s="102">
        <v>28</v>
      </c>
      <c r="E6" s="102">
        <v>25</v>
      </c>
      <c r="F6" s="102">
        <v>23</v>
      </c>
      <c r="G6" s="53"/>
    </row>
    <row r="7" spans="1:9" s="52" customFormat="1" ht="13.2">
      <c r="A7" s="53"/>
      <c r="B7" s="53"/>
      <c r="C7" s="100">
        <v>2</v>
      </c>
      <c r="D7" s="102">
        <v>38</v>
      </c>
      <c r="E7" s="102">
        <v>39</v>
      </c>
      <c r="F7" s="102">
        <v>34</v>
      </c>
      <c r="G7" s="53"/>
    </row>
    <row r="8" spans="1:9" s="52" customFormat="1" ht="13.2">
      <c r="A8" s="53"/>
      <c r="B8" s="53"/>
      <c r="C8" s="100">
        <v>3</v>
      </c>
      <c r="D8" s="102">
        <v>21</v>
      </c>
      <c r="E8" s="102">
        <v>18</v>
      </c>
      <c r="F8" s="102">
        <v>19</v>
      </c>
      <c r="G8" s="53"/>
    </row>
    <row r="9" spans="1:9" s="52" customFormat="1" ht="13.2">
      <c r="A9" s="53"/>
      <c r="B9" s="53"/>
      <c r="C9" s="100">
        <v>4</v>
      </c>
      <c r="D9" s="102">
        <v>31</v>
      </c>
      <c r="E9" s="102">
        <v>35</v>
      </c>
      <c r="F9" s="102">
        <v>27</v>
      </c>
      <c r="G9" s="53"/>
    </row>
    <row r="10" spans="1:9" s="52" customFormat="1" ht="13.2">
      <c r="A10" s="53"/>
      <c r="B10" s="53"/>
      <c r="C10" s="100">
        <v>5</v>
      </c>
      <c r="D10" s="102">
        <v>12</v>
      </c>
      <c r="E10" s="102">
        <v>11</v>
      </c>
      <c r="F10" s="102">
        <v>13</v>
      </c>
      <c r="G10" s="53"/>
    </row>
    <row r="11" spans="1:9" s="52" customFormat="1" ht="13.2">
      <c r="A11" s="53"/>
      <c r="B11" s="53"/>
      <c r="C11" s="100">
        <v>6</v>
      </c>
      <c r="D11" s="102">
        <v>15</v>
      </c>
      <c r="E11" s="102">
        <v>19</v>
      </c>
      <c r="F11" s="102">
        <v>21</v>
      </c>
      <c r="G11" s="53"/>
    </row>
    <row r="12" spans="1:9" s="52" customFormat="1" ht="13.2">
      <c r="A12" s="53"/>
      <c r="B12" s="53"/>
      <c r="C12" s="100">
        <v>7</v>
      </c>
      <c r="D12" s="102">
        <v>17</v>
      </c>
      <c r="E12" s="102">
        <v>23</v>
      </c>
      <c r="F12" s="102">
        <v>15</v>
      </c>
      <c r="G12" s="53"/>
    </row>
    <row r="13" spans="1:9" s="52" customFormat="1" ht="13.2">
      <c r="A13" s="53"/>
      <c r="B13" s="53"/>
      <c r="C13" s="100">
        <v>8</v>
      </c>
      <c r="D13" s="102">
        <v>33</v>
      </c>
      <c r="E13" s="102">
        <v>32</v>
      </c>
      <c r="F13" s="102">
        <v>23</v>
      </c>
      <c r="G13" s="53"/>
    </row>
    <row r="14" spans="1:9" s="52" customFormat="1" ht="13.2">
      <c r="A14" s="53"/>
      <c r="B14" s="53"/>
      <c r="C14" s="100">
        <v>9</v>
      </c>
      <c r="D14" s="102">
        <v>27</v>
      </c>
      <c r="E14" s="102">
        <v>28</v>
      </c>
      <c r="F14" s="102">
        <v>18</v>
      </c>
      <c r="G14" s="53"/>
    </row>
    <row r="15" spans="1:9" s="52" customFormat="1" ht="13.2">
      <c r="A15" s="53"/>
      <c r="B15" s="53"/>
      <c r="C15" s="100">
        <v>10</v>
      </c>
      <c r="D15" s="102">
        <v>28</v>
      </c>
      <c r="E15" s="102">
        <v>44</v>
      </c>
      <c r="F15" s="102">
        <v>26</v>
      </c>
      <c r="G15" s="53"/>
    </row>
    <row r="16" spans="1:9" s="52" customFormat="1" ht="13.2">
      <c r="A16" s="53"/>
      <c r="B16" s="53"/>
      <c r="C16" s="53"/>
      <c r="D16" s="53"/>
      <c r="E16" s="53"/>
      <c r="F16" s="53"/>
      <c r="G16" s="53"/>
    </row>
    <row r="17" spans="1:11" s="52" customFormat="1" ht="13.2">
      <c r="A17" s="56" t="s">
        <v>342</v>
      </c>
      <c r="B17" s="53"/>
      <c r="C17" s="53"/>
      <c r="D17" s="53"/>
      <c r="E17" s="53"/>
      <c r="F17" s="53"/>
      <c r="G17" s="53"/>
    </row>
    <row r="18" spans="1:11" s="52" customFormat="1" ht="13.2">
      <c r="A18" s="53"/>
      <c r="B18" s="53"/>
      <c r="C18" s="53"/>
      <c r="D18" s="53"/>
      <c r="E18" s="53"/>
      <c r="F18" s="53"/>
      <c r="G18" s="53"/>
    </row>
    <row r="19" spans="1:11" s="52" customFormat="1" ht="13.2">
      <c r="A19" s="53"/>
      <c r="B19" s="103" t="s">
        <v>343</v>
      </c>
      <c r="C19" s="53"/>
      <c r="D19" s="53"/>
      <c r="E19" s="53"/>
      <c r="F19" s="53"/>
      <c r="G19" s="53"/>
    </row>
    <row r="20" spans="1:11" s="52" customFormat="1" ht="13.2">
      <c r="A20" s="53"/>
      <c r="B20" s="53"/>
      <c r="C20" s="53"/>
      <c r="D20" s="53"/>
      <c r="E20" s="53"/>
      <c r="F20" s="53"/>
      <c r="G20" s="53"/>
    </row>
    <row r="21" spans="1:11" s="52" customFormat="1" ht="13.2">
      <c r="A21" s="53"/>
      <c r="B21" s="103" t="s">
        <v>408</v>
      </c>
      <c r="C21" s="53"/>
      <c r="D21" s="53"/>
      <c r="E21" s="53"/>
      <c r="F21" s="53"/>
      <c r="G21" s="53"/>
    </row>
    <row r="22" spans="1:11" s="52" customFormat="1" ht="13.8">
      <c r="A22" s="53"/>
      <c r="B22" s="53"/>
      <c r="C22" s="230" t="s">
        <v>411</v>
      </c>
      <c r="D22" s="231"/>
      <c r="E22" s="231"/>
      <c r="F22" s="231"/>
      <c r="G22" s="231"/>
      <c r="H22" s="235"/>
      <c r="I22" s="235"/>
      <c r="J22" s="235"/>
      <c r="K22" s="235"/>
    </row>
    <row r="23" spans="1:11" s="52" customFormat="1" ht="13.8">
      <c r="A23" s="53"/>
      <c r="B23" s="53"/>
      <c r="C23" s="230" t="s">
        <v>412</v>
      </c>
      <c r="D23" s="231"/>
      <c r="E23" s="231"/>
      <c r="F23" s="231"/>
      <c r="G23" s="231"/>
      <c r="H23" s="235"/>
      <c r="I23" s="235"/>
      <c r="J23" s="235"/>
      <c r="K23" s="235"/>
    </row>
    <row r="24" spans="1:11" s="52" customFormat="1" ht="13.8">
      <c r="A24" s="53"/>
      <c r="B24" s="53"/>
      <c r="C24" s="230"/>
      <c r="D24" s="231"/>
      <c r="E24" s="231"/>
      <c r="F24" s="231"/>
      <c r="G24" s="231"/>
      <c r="H24" s="235"/>
      <c r="I24" s="235"/>
      <c r="J24" s="235"/>
      <c r="K24" s="235"/>
    </row>
    <row r="25" spans="1:11" s="52" customFormat="1" ht="13.8">
      <c r="A25" s="53"/>
      <c r="B25" s="53"/>
      <c r="C25" s="232"/>
      <c r="D25" s="232" t="s">
        <v>409</v>
      </c>
      <c r="E25" s="231"/>
      <c r="F25" s="231"/>
      <c r="G25" s="231"/>
      <c r="H25" s="235"/>
      <c r="I25" s="235"/>
      <c r="J25" s="235"/>
      <c r="K25" s="235"/>
    </row>
    <row r="26" spans="1:11" s="52" customFormat="1" ht="13.8">
      <c r="A26" s="53"/>
      <c r="B26" s="53"/>
      <c r="C26" s="232"/>
      <c r="D26" s="233"/>
      <c r="E26" s="231"/>
      <c r="F26" s="231"/>
      <c r="G26" s="231"/>
      <c r="H26" s="235"/>
      <c r="I26" s="235"/>
      <c r="J26" s="235"/>
      <c r="K26" s="235"/>
    </row>
    <row r="27" spans="1:11" s="52" customFormat="1" ht="13.8">
      <c r="A27" s="53"/>
      <c r="B27" s="53"/>
      <c r="C27" s="232" t="s">
        <v>413</v>
      </c>
      <c r="D27" s="233"/>
      <c r="E27" s="231"/>
      <c r="F27" s="231"/>
      <c r="G27" s="231"/>
      <c r="H27" s="235"/>
      <c r="I27" s="235"/>
      <c r="J27" s="235"/>
      <c r="K27" s="235"/>
    </row>
    <row r="28" spans="1:11" s="52" customFormat="1" ht="13.8">
      <c r="A28" s="53"/>
      <c r="B28" s="53"/>
      <c r="C28" s="232" t="s">
        <v>410</v>
      </c>
      <c r="D28" s="233"/>
      <c r="E28" s="231"/>
      <c r="F28" s="231"/>
      <c r="G28" s="231"/>
      <c r="H28" s="235"/>
      <c r="I28" s="235"/>
      <c r="J28" s="235"/>
      <c r="K28" s="235"/>
    </row>
    <row r="29" spans="1:11" s="52" customFormat="1" ht="13.2">
      <c r="A29" s="53"/>
      <c r="B29" s="53"/>
      <c r="C29" s="53"/>
      <c r="D29" s="53"/>
      <c r="E29" s="53"/>
      <c r="F29" s="53"/>
      <c r="G29" s="53"/>
    </row>
    <row r="30" spans="1:11" s="52" customFormat="1" ht="13.2">
      <c r="A30" s="234" t="s">
        <v>423</v>
      </c>
      <c r="B30" s="53"/>
      <c r="C30" s="53"/>
      <c r="D30" s="53"/>
      <c r="E30" s="53"/>
      <c r="F30" s="53"/>
      <c r="G30" s="53"/>
    </row>
    <row r="31" spans="1:11" s="52" customFormat="1" ht="13.2">
      <c r="A31" s="53"/>
      <c r="B31" s="53"/>
      <c r="C31" s="53"/>
      <c r="D31" s="53"/>
      <c r="E31" s="53"/>
      <c r="F31" s="53"/>
      <c r="G31" s="53"/>
    </row>
    <row r="32" spans="1:11" s="52" customFormat="1" ht="13.2">
      <c r="A32" s="53"/>
      <c r="B32" s="103" t="s">
        <v>344</v>
      </c>
      <c r="C32" s="53"/>
      <c r="D32" s="53"/>
      <c r="E32" s="53"/>
      <c r="F32" s="53"/>
      <c r="G32" s="53"/>
    </row>
    <row r="33" spans="1:11" s="52" customFormat="1" ht="13.2">
      <c r="A33" s="53"/>
      <c r="B33" s="53"/>
      <c r="C33" s="53"/>
      <c r="D33" s="53"/>
      <c r="E33" s="53"/>
      <c r="F33" s="53"/>
      <c r="G33" s="53"/>
    </row>
    <row r="34" spans="1:11" s="52" customFormat="1" ht="13.2">
      <c r="A34" s="53"/>
      <c r="B34" s="103" t="s">
        <v>292</v>
      </c>
      <c r="C34" s="53"/>
      <c r="D34" s="53"/>
      <c r="E34" s="53"/>
      <c r="F34" s="53"/>
      <c r="G34" s="53"/>
    </row>
    <row r="35" spans="1:11" s="52" customFormat="1" ht="13.8">
      <c r="A35" s="53"/>
      <c r="B35" s="53"/>
      <c r="C35" s="230" t="s">
        <v>293</v>
      </c>
      <c r="D35" s="231"/>
      <c r="E35" s="231"/>
      <c r="F35" s="231"/>
      <c r="G35" s="231"/>
      <c r="H35" s="235"/>
      <c r="I35" s="235"/>
      <c r="J35" s="235"/>
      <c r="K35" s="235"/>
    </row>
    <row r="36" spans="1:11" s="52" customFormat="1" ht="13.8">
      <c r="A36" s="53"/>
      <c r="B36" s="53"/>
      <c r="C36" s="230" t="s">
        <v>401</v>
      </c>
      <c r="D36" s="231"/>
      <c r="E36" s="231"/>
      <c r="F36" s="231"/>
      <c r="G36" s="231"/>
      <c r="H36" s="235"/>
      <c r="I36" s="235"/>
      <c r="J36" s="235"/>
      <c r="K36" s="235"/>
    </row>
    <row r="37" spans="1:11" s="52" customFormat="1" ht="13.8">
      <c r="A37" s="53"/>
      <c r="B37" s="53"/>
      <c r="C37" s="230" t="s">
        <v>299</v>
      </c>
      <c r="D37" s="231"/>
      <c r="E37" s="231"/>
      <c r="F37" s="231"/>
      <c r="G37" s="231"/>
      <c r="H37" s="235"/>
      <c r="I37" s="235"/>
      <c r="J37" s="235"/>
      <c r="K37" s="235"/>
    </row>
    <row r="38" spans="1:11" s="52" customFormat="1" ht="13.8">
      <c r="A38" s="53"/>
      <c r="B38" s="53"/>
      <c r="C38" s="230" t="s">
        <v>402</v>
      </c>
      <c r="D38" s="231"/>
      <c r="E38" s="231"/>
      <c r="F38" s="231"/>
      <c r="G38" s="231"/>
      <c r="H38" s="235"/>
      <c r="I38" s="235"/>
      <c r="J38" s="235"/>
      <c r="K38" s="235"/>
    </row>
    <row r="39" spans="1:11" s="52" customFormat="1" ht="13.8">
      <c r="A39" s="53"/>
      <c r="B39" s="53"/>
      <c r="C39" s="230" t="s">
        <v>403</v>
      </c>
      <c r="D39" s="231"/>
      <c r="E39" s="231"/>
      <c r="F39" s="231"/>
      <c r="G39" s="231"/>
      <c r="H39" s="235"/>
      <c r="I39" s="235"/>
      <c r="J39" s="235"/>
      <c r="K39" s="235"/>
    </row>
    <row r="40" spans="1:11" s="52" customFormat="1" ht="13.8">
      <c r="A40" s="53"/>
      <c r="B40" s="53"/>
      <c r="C40" s="230"/>
      <c r="D40" s="232" t="s">
        <v>414</v>
      </c>
      <c r="E40" s="231"/>
      <c r="F40" s="231"/>
      <c r="G40" s="231"/>
      <c r="H40" s="235"/>
      <c r="I40" s="235"/>
      <c r="J40" s="235"/>
      <c r="K40" s="235"/>
    </row>
    <row r="41" spans="1:11" s="52" customFormat="1" ht="13.8">
      <c r="A41" s="53"/>
      <c r="B41" s="53"/>
      <c r="C41" s="230"/>
      <c r="D41" s="231"/>
      <c r="E41" s="231"/>
      <c r="F41" s="231"/>
      <c r="G41" s="231"/>
      <c r="H41" s="235"/>
      <c r="I41" s="235"/>
      <c r="J41" s="235"/>
      <c r="K41" s="235"/>
    </row>
    <row r="42" spans="1:11" s="52" customFormat="1" ht="13.8">
      <c r="A42" s="53"/>
      <c r="B42" s="53"/>
      <c r="C42" s="232" t="s">
        <v>415</v>
      </c>
      <c r="D42" s="231"/>
      <c r="E42" s="231"/>
      <c r="F42" s="231"/>
      <c r="G42" s="231"/>
      <c r="H42" s="235"/>
      <c r="I42" s="235"/>
      <c r="J42" s="235"/>
      <c r="K42" s="235"/>
    </row>
    <row r="43" spans="1:11" s="52" customFormat="1" ht="13.8">
      <c r="A43" s="53"/>
      <c r="B43" s="53"/>
      <c r="C43" s="230"/>
      <c r="D43" s="232" t="s">
        <v>416</v>
      </c>
      <c r="E43" s="231"/>
      <c r="F43" s="231"/>
      <c r="G43" s="231"/>
      <c r="H43" s="235"/>
      <c r="I43" s="235"/>
      <c r="J43" s="235"/>
      <c r="K43" s="235"/>
    </row>
    <row r="44" spans="1:11" s="52" customFormat="1" ht="13.8">
      <c r="A44" s="53"/>
      <c r="B44" s="53"/>
      <c r="C44" s="230"/>
      <c r="D44" s="232" t="s">
        <v>417</v>
      </c>
      <c r="E44" s="231"/>
      <c r="F44" s="231"/>
      <c r="G44" s="231"/>
      <c r="H44" s="235"/>
      <c r="I44" s="235"/>
      <c r="J44" s="235"/>
      <c r="K44" s="235"/>
    </row>
    <row r="45" spans="1:11" s="52" customFormat="1" ht="13.8">
      <c r="A45" s="53"/>
      <c r="B45" s="53"/>
      <c r="C45" s="232" t="s">
        <v>418</v>
      </c>
      <c r="D45" s="231"/>
      <c r="E45" s="231"/>
      <c r="F45" s="231"/>
      <c r="G45" s="231"/>
      <c r="H45" s="235"/>
      <c r="I45" s="235"/>
      <c r="J45" s="235"/>
      <c r="K45" s="235"/>
    </row>
    <row r="46" spans="1:11" s="52" customFormat="1" ht="13.8">
      <c r="A46" s="53"/>
      <c r="B46" s="53"/>
      <c r="C46" s="230"/>
      <c r="D46" s="231"/>
      <c r="E46" s="231"/>
      <c r="F46" s="231"/>
      <c r="G46" s="231"/>
      <c r="H46" s="235"/>
      <c r="I46" s="235"/>
      <c r="J46" s="235"/>
      <c r="K46" s="235"/>
    </row>
    <row r="47" spans="1:11" s="52" customFormat="1" ht="13.8">
      <c r="A47" s="53"/>
      <c r="B47" s="53"/>
      <c r="C47" s="230" t="s">
        <v>404</v>
      </c>
      <c r="D47" s="231"/>
      <c r="E47" s="231"/>
      <c r="F47" s="231"/>
      <c r="G47" s="231"/>
      <c r="H47" s="235"/>
      <c r="I47" s="235"/>
      <c r="J47" s="235"/>
      <c r="K47" s="235"/>
    </row>
    <row r="48" spans="1:11" s="52" customFormat="1" ht="13.8">
      <c r="A48" s="53"/>
      <c r="B48" s="53"/>
      <c r="C48" s="232" t="s">
        <v>419</v>
      </c>
      <c r="D48" s="231"/>
      <c r="E48" s="231"/>
      <c r="F48" s="231"/>
      <c r="G48" s="231"/>
      <c r="H48" s="235"/>
      <c r="I48" s="235"/>
      <c r="J48" s="235"/>
      <c r="K48" s="235"/>
    </row>
    <row r="49" spans="1:11" s="52" customFormat="1" ht="13.8">
      <c r="A49" s="53"/>
      <c r="B49" s="53"/>
      <c r="C49" s="232" t="s">
        <v>420</v>
      </c>
      <c r="D49" s="231"/>
      <c r="E49" s="231"/>
      <c r="F49" s="231"/>
      <c r="G49" s="231"/>
      <c r="H49" s="235"/>
      <c r="I49" s="235"/>
      <c r="J49" s="235"/>
      <c r="K49" s="235"/>
    </row>
    <row r="50" spans="1:11" s="52" customFormat="1" ht="13.8">
      <c r="A50" s="53"/>
      <c r="B50" s="53"/>
      <c r="C50" s="232" t="s">
        <v>421</v>
      </c>
      <c r="D50" s="231"/>
      <c r="E50" s="231"/>
      <c r="F50" s="231"/>
      <c r="G50" s="231"/>
      <c r="H50" s="235"/>
      <c r="I50" s="235"/>
      <c r="J50" s="235"/>
      <c r="K50" s="235"/>
    </row>
    <row r="51" spans="1:11" s="52" customFormat="1" ht="13.8">
      <c r="A51" s="53"/>
      <c r="B51" s="53"/>
      <c r="C51" s="227"/>
      <c r="D51" s="53"/>
      <c r="E51" s="53"/>
      <c r="F51" s="53"/>
      <c r="G51" s="53"/>
    </row>
    <row r="52" spans="1:11" s="52" customFormat="1" ht="13.8">
      <c r="A52" s="53"/>
      <c r="B52" s="53"/>
      <c r="C52" s="227"/>
      <c r="D52" s="53"/>
      <c r="E52" s="53"/>
      <c r="F52" s="53"/>
      <c r="G52" s="53"/>
    </row>
    <row r="53" spans="1:11" s="52" customFormat="1" ht="13.8">
      <c r="A53" s="53"/>
      <c r="B53" s="53"/>
      <c r="C53" s="104"/>
      <c r="D53" s="53"/>
      <c r="E53" s="53"/>
      <c r="F53" s="53"/>
      <c r="G53" s="53"/>
    </row>
    <row r="54" spans="1:11" s="52" customFormat="1" ht="13.8">
      <c r="A54" s="234" t="s">
        <v>424</v>
      </c>
      <c r="B54" s="53"/>
      <c r="C54" s="104"/>
      <c r="D54" s="53"/>
      <c r="E54" s="53"/>
      <c r="F54" s="53"/>
      <c r="G54" s="53"/>
    </row>
    <row r="55" spans="1:11" s="52" customFormat="1" ht="13.8">
      <c r="A55" s="53"/>
      <c r="B55" s="234" t="s">
        <v>422</v>
      </c>
      <c r="C55" s="104"/>
      <c r="D55" s="53"/>
      <c r="E55" s="53"/>
      <c r="F55" s="53"/>
      <c r="G55" s="53"/>
    </row>
    <row r="56" spans="1:11" s="52" customFormat="1" ht="13.8">
      <c r="A56" s="53"/>
      <c r="B56" s="103" t="s">
        <v>345</v>
      </c>
      <c r="C56" s="104"/>
      <c r="D56" s="53"/>
      <c r="E56" s="53"/>
      <c r="F56" s="53"/>
      <c r="G56" s="53"/>
    </row>
    <row r="57" spans="1:11" s="52" customFormat="1" ht="13.8">
      <c r="A57" s="53"/>
      <c r="B57" s="53"/>
      <c r="C57" s="104"/>
      <c r="D57" s="53"/>
      <c r="E57" s="53"/>
      <c r="F57" s="53"/>
      <c r="G57" s="53"/>
    </row>
    <row r="58" spans="1:11" s="52" customFormat="1" ht="13.2">
      <c r="A58" s="53"/>
      <c r="B58" s="103" t="s">
        <v>292</v>
      </c>
      <c r="C58" s="53"/>
      <c r="D58" s="53"/>
      <c r="E58" s="53"/>
      <c r="F58" s="53"/>
      <c r="G58" s="53"/>
    </row>
    <row r="59" spans="1:11" s="52" customFormat="1" ht="13.8">
      <c r="A59" s="53"/>
      <c r="B59" s="53"/>
      <c r="C59" s="230" t="s">
        <v>400</v>
      </c>
      <c r="D59" s="231"/>
      <c r="E59" s="231"/>
      <c r="F59" s="231"/>
      <c r="G59" s="231"/>
      <c r="H59" s="235"/>
      <c r="I59" s="235"/>
      <c r="J59" s="235"/>
      <c r="K59" s="235"/>
    </row>
    <row r="60" spans="1:11" s="52" customFormat="1" ht="13.8">
      <c r="A60" s="53"/>
      <c r="B60" s="53"/>
      <c r="C60" s="230" t="s">
        <v>401</v>
      </c>
      <c r="D60" s="231"/>
      <c r="E60" s="231"/>
      <c r="F60" s="231"/>
      <c r="G60" s="231"/>
      <c r="H60" s="235"/>
      <c r="I60" s="235"/>
      <c r="J60" s="235"/>
      <c r="K60" s="235"/>
    </row>
    <row r="61" spans="1:11" s="52" customFormat="1" ht="13.8">
      <c r="A61" s="53"/>
      <c r="B61" s="53"/>
      <c r="C61" s="230" t="s">
        <v>299</v>
      </c>
      <c r="D61" s="231"/>
      <c r="E61" s="231"/>
      <c r="F61" s="231"/>
      <c r="G61" s="231"/>
      <c r="H61" s="235"/>
      <c r="I61" s="235"/>
      <c r="J61" s="235"/>
      <c r="K61" s="235"/>
    </row>
    <row r="62" spans="1:11" s="52" customFormat="1" ht="13.8">
      <c r="A62" s="53"/>
      <c r="B62" s="53"/>
      <c r="C62" s="230" t="s">
        <v>405</v>
      </c>
      <c r="D62" s="231"/>
      <c r="E62" s="231"/>
      <c r="F62" s="231"/>
      <c r="G62" s="231"/>
      <c r="H62" s="235"/>
      <c r="I62" s="235"/>
      <c r="J62" s="235"/>
      <c r="K62" s="235"/>
    </row>
    <row r="63" spans="1:11" s="52" customFormat="1" ht="13.8">
      <c r="A63" s="53"/>
      <c r="B63" s="53"/>
      <c r="C63" s="230" t="s">
        <v>406</v>
      </c>
      <c r="D63" s="231"/>
      <c r="E63" s="231"/>
      <c r="F63" s="231"/>
      <c r="G63" s="231"/>
      <c r="H63" s="235"/>
      <c r="I63" s="235"/>
      <c r="J63" s="235"/>
      <c r="K63" s="235"/>
    </row>
    <row r="64" spans="1:11" s="52" customFormat="1" ht="13.8">
      <c r="A64" s="53"/>
      <c r="B64" s="53"/>
      <c r="C64" s="230"/>
      <c r="D64" s="232" t="s">
        <v>425</v>
      </c>
      <c r="E64" s="231"/>
      <c r="F64" s="231"/>
      <c r="G64" s="231"/>
      <c r="H64" s="235"/>
      <c r="I64" s="235"/>
      <c r="J64" s="235"/>
      <c r="K64" s="235"/>
    </row>
    <row r="65" spans="1:11" s="52" customFormat="1" ht="13.8">
      <c r="A65" s="53"/>
      <c r="B65" s="53"/>
      <c r="C65" s="230"/>
      <c r="D65" s="231"/>
      <c r="E65" s="231"/>
      <c r="F65" s="231"/>
      <c r="G65" s="231"/>
      <c r="H65" s="235"/>
      <c r="I65" s="235"/>
      <c r="J65" s="235"/>
      <c r="K65" s="235"/>
    </row>
    <row r="66" spans="1:11" s="52" customFormat="1" ht="13.8">
      <c r="A66" s="53"/>
      <c r="B66" s="53"/>
      <c r="C66" s="232" t="s">
        <v>415</v>
      </c>
      <c r="D66" s="231"/>
      <c r="E66" s="231"/>
      <c r="F66" s="231"/>
      <c r="G66" s="231"/>
      <c r="H66" s="235"/>
      <c r="I66" s="235"/>
      <c r="J66" s="235"/>
      <c r="K66" s="235"/>
    </row>
    <row r="67" spans="1:11" s="52" customFormat="1" ht="13.8">
      <c r="A67" s="53"/>
      <c r="B67" s="53"/>
      <c r="C67" s="230"/>
      <c r="D67" s="232" t="s">
        <v>416</v>
      </c>
      <c r="E67" s="231"/>
      <c r="F67" s="231"/>
      <c r="G67" s="231"/>
      <c r="H67" s="235"/>
      <c r="I67" s="235"/>
      <c r="J67" s="235"/>
      <c r="K67" s="235"/>
    </row>
    <row r="68" spans="1:11" s="52" customFormat="1" ht="13.8">
      <c r="A68" s="53"/>
      <c r="B68" s="53"/>
      <c r="C68" s="230"/>
      <c r="D68" s="232" t="s">
        <v>417</v>
      </c>
      <c r="E68" s="231"/>
      <c r="F68" s="231"/>
      <c r="G68" s="231"/>
      <c r="H68" s="235"/>
      <c r="I68" s="235"/>
      <c r="J68" s="235"/>
      <c r="K68" s="235"/>
    </row>
    <row r="69" spans="1:11" s="52" customFormat="1" ht="13.8">
      <c r="A69" s="53"/>
      <c r="B69" s="53"/>
      <c r="C69" s="232" t="s">
        <v>426</v>
      </c>
      <c r="D69" s="231"/>
      <c r="E69" s="231"/>
      <c r="F69" s="231"/>
      <c r="G69" s="231"/>
      <c r="H69" s="235"/>
      <c r="I69" s="235"/>
      <c r="J69" s="235"/>
      <c r="K69" s="235"/>
    </row>
    <row r="70" spans="1:11" s="52" customFormat="1" ht="13.2">
      <c r="A70" s="53"/>
      <c r="B70" s="53"/>
      <c r="C70" s="236" t="s">
        <v>427</v>
      </c>
      <c r="D70" s="231"/>
      <c r="E70" s="231"/>
      <c r="F70" s="231"/>
      <c r="G70" s="231"/>
      <c r="H70" s="235"/>
      <c r="I70" s="235"/>
      <c r="J70" s="235"/>
      <c r="K70" s="235"/>
    </row>
    <row r="71" spans="1:11" s="52" customFormat="1" ht="13.8">
      <c r="A71" s="53"/>
      <c r="B71" s="53"/>
      <c r="C71" s="230"/>
      <c r="D71" s="231"/>
      <c r="E71" s="231"/>
      <c r="F71" s="231"/>
      <c r="G71" s="231"/>
      <c r="H71" s="235"/>
      <c r="I71" s="235"/>
      <c r="J71" s="235"/>
      <c r="K71" s="235"/>
    </row>
    <row r="72" spans="1:11" s="52" customFormat="1" ht="13.8">
      <c r="A72" s="53"/>
      <c r="B72" s="53"/>
      <c r="C72" s="230"/>
      <c r="D72" s="231"/>
      <c r="E72" s="231"/>
      <c r="F72" s="231"/>
      <c r="G72" s="231"/>
      <c r="H72" s="235"/>
      <c r="I72" s="235"/>
      <c r="J72" s="235"/>
      <c r="K72" s="235"/>
    </row>
    <row r="73" spans="1:11" s="52" customFormat="1" ht="13.8">
      <c r="A73" s="53"/>
      <c r="B73" s="53"/>
      <c r="C73" s="230" t="s">
        <v>407</v>
      </c>
      <c r="D73" s="231"/>
      <c r="E73" s="231"/>
      <c r="F73" s="231"/>
      <c r="G73" s="231"/>
      <c r="H73" s="235"/>
      <c r="I73" s="235"/>
      <c r="J73" s="235"/>
      <c r="K73" s="235"/>
    </row>
    <row r="74" spans="1:11" s="52" customFormat="1" ht="13.8">
      <c r="A74" s="53"/>
      <c r="B74" s="53"/>
      <c r="C74" s="232" t="s">
        <v>428</v>
      </c>
      <c r="D74" s="231"/>
      <c r="E74" s="231"/>
      <c r="F74" s="231"/>
      <c r="G74" s="231"/>
      <c r="H74" s="235"/>
      <c r="I74" s="235"/>
      <c r="J74" s="235"/>
      <c r="K74" s="235"/>
    </row>
    <row r="75" spans="1:11" s="52" customFormat="1" ht="13.8">
      <c r="A75" s="53"/>
      <c r="B75" s="53"/>
      <c r="C75" s="232" t="s">
        <v>420</v>
      </c>
      <c r="D75" s="231"/>
      <c r="E75" s="231"/>
      <c r="F75" s="231"/>
      <c r="G75" s="231"/>
      <c r="H75" s="235"/>
      <c r="I75" s="235"/>
      <c r="J75" s="235"/>
      <c r="K75" s="235"/>
    </row>
    <row r="76" spans="1:11" s="52" customFormat="1" ht="13.8">
      <c r="A76" s="53"/>
      <c r="B76" s="53"/>
      <c r="C76" s="232" t="s">
        <v>429</v>
      </c>
      <c r="D76" s="231"/>
      <c r="E76" s="231"/>
      <c r="F76" s="231"/>
      <c r="G76" s="231"/>
      <c r="H76" s="235"/>
      <c r="I76" s="235"/>
      <c r="J76" s="235"/>
      <c r="K76" s="235"/>
    </row>
    <row r="77" spans="1:11" s="52" customFormat="1" ht="13.2">
      <c r="A77" s="53"/>
      <c r="B77" s="53"/>
      <c r="C77" s="53"/>
      <c r="D77" s="53"/>
      <c r="E77" s="53"/>
      <c r="F77" s="53"/>
      <c r="G77" s="53"/>
    </row>
    <row r="78" spans="1:11" s="52" customFormat="1" ht="13.2">
      <c r="A78" s="53"/>
      <c r="B78" s="53"/>
      <c r="C78" s="53"/>
      <c r="D78" s="53"/>
      <c r="E78" s="53"/>
      <c r="F78" s="53"/>
      <c r="G78" s="53"/>
    </row>
    <row r="79" spans="1:11" s="52" customFormat="1" ht="13.2">
      <c r="A79" s="53"/>
      <c r="B79" s="53"/>
      <c r="C79" s="53"/>
      <c r="D79" s="53"/>
      <c r="E79" s="53"/>
      <c r="F79" s="53"/>
      <c r="G79" s="53"/>
    </row>
    <row r="80" spans="1:11" s="52" customFormat="1" ht="13.2">
      <c r="A80" s="53"/>
      <c r="B80" s="53"/>
      <c r="C80" s="53"/>
      <c r="D80" s="53"/>
      <c r="E80" s="53"/>
      <c r="F80" s="53"/>
      <c r="G80" s="53"/>
    </row>
    <row r="81" spans="1:7" s="52" customFormat="1" ht="13.2">
      <c r="A81" s="53"/>
      <c r="B81" s="53"/>
      <c r="C81" s="53"/>
      <c r="D81" s="53"/>
      <c r="E81" s="53"/>
      <c r="F81" s="53"/>
      <c r="G81" s="53"/>
    </row>
    <row r="82" spans="1:7" s="52" customFormat="1" ht="13.2">
      <c r="A82" s="53"/>
      <c r="B82" s="53"/>
      <c r="C82" s="53"/>
      <c r="D82" s="53"/>
      <c r="E82" s="53"/>
      <c r="F82" s="53"/>
      <c r="G82" s="53"/>
    </row>
    <row r="83" spans="1:7" s="52" customFormat="1" ht="13.2">
      <c r="A83" s="53"/>
      <c r="B83" s="53"/>
      <c r="C83" s="53"/>
      <c r="D83" s="53"/>
      <c r="E83" s="53"/>
      <c r="F83" s="53"/>
      <c r="G83" s="53"/>
    </row>
    <row r="84" spans="1:7" s="52" customFormat="1" ht="13.2">
      <c r="A84" s="53"/>
      <c r="B84" s="53"/>
      <c r="C84" s="53"/>
      <c r="D84" s="53"/>
      <c r="E84" s="53"/>
      <c r="F84" s="53"/>
      <c r="G84" s="53"/>
    </row>
    <row r="85" spans="1:7" s="52" customFormat="1" ht="13.2">
      <c r="A85" s="53"/>
      <c r="B85" s="53"/>
      <c r="C85" s="53"/>
      <c r="D85" s="53"/>
      <c r="E85" s="53"/>
      <c r="F85" s="53"/>
      <c r="G85" s="53"/>
    </row>
    <row r="86" spans="1:7" s="52" customFormat="1" ht="13.2">
      <c r="A86" s="53"/>
      <c r="B86" s="53"/>
      <c r="C86" s="53"/>
      <c r="D86" s="53"/>
      <c r="E86" s="53"/>
      <c r="F86" s="53"/>
      <c r="G86" s="53"/>
    </row>
    <row r="87" spans="1:7" s="52" customFormat="1" ht="13.2">
      <c r="A87" s="53"/>
      <c r="B87" s="53"/>
      <c r="C87" s="53"/>
      <c r="D87" s="53"/>
      <c r="E87" s="53"/>
      <c r="F87" s="53"/>
      <c r="G87" s="53"/>
    </row>
    <row r="88" spans="1:7" s="52" customFormat="1" ht="13.2">
      <c r="A88" s="53"/>
      <c r="B88" s="53"/>
      <c r="C88" s="53"/>
      <c r="D88" s="53"/>
      <c r="E88" s="53"/>
      <c r="F88" s="53"/>
      <c r="G88" s="53"/>
    </row>
    <row r="89" spans="1:7" s="52" customFormat="1" ht="13.2">
      <c r="A89" s="53"/>
      <c r="B89" s="53"/>
      <c r="C89" s="53"/>
      <c r="D89" s="53"/>
      <c r="E89" s="53"/>
      <c r="F89" s="53"/>
      <c r="G89" s="53"/>
    </row>
    <row r="90" spans="1:7" s="52" customFormat="1" ht="13.2">
      <c r="A90" s="53"/>
      <c r="B90" s="53"/>
      <c r="C90" s="53"/>
      <c r="D90" s="53"/>
      <c r="E90" s="53"/>
      <c r="F90" s="53"/>
      <c r="G90" s="53"/>
    </row>
    <row r="91" spans="1:7" s="52" customFormat="1" ht="13.2">
      <c r="A91" s="53"/>
      <c r="B91" s="53"/>
      <c r="C91" s="53"/>
      <c r="D91" s="53"/>
      <c r="E91" s="53"/>
      <c r="F91" s="53"/>
      <c r="G91" s="53"/>
    </row>
    <row r="92" spans="1:7" s="52" customFormat="1" ht="13.2">
      <c r="A92" s="53"/>
      <c r="B92" s="53"/>
      <c r="C92" s="53"/>
      <c r="D92" s="53"/>
      <c r="E92" s="53"/>
      <c r="F92" s="53"/>
      <c r="G92" s="53"/>
    </row>
    <row r="93" spans="1:7" s="52" customFormat="1" ht="13.2">
      <c r="A93" s="53"/>
      <c r="B93" s="53"/>
      <c r="C93" s="53"/>
      <c r="D93" s="53"/>
      <c r="E93" s="53"/>
      <c r="F93" s="53"/>
      <c r="G93" s="53"/>
    </row>
    <row r="94" spans="1:7" s="52" customFormat="1" ht="13.2">
      <c r="A94" s="53"/>
      <c r="B94" s="53"/>
      <c r="C94" s="53"/>
      <c r="D94" s="53"/>
      <c r="E94" s="53"/>
      <c r="F94" s="53"/>
      <c r="G94" s="53"/>
    </row>
    <row r="95" spans="1:7" s="52" customFormat="1" ht="13.2">
      <c r="A95" s="53"/>
      <c r="B95" s="53"/>
      <c r="C95" s="53"/>
      <c r="D95" s="53"/>
      <c r="E95" s="53"/>
      <c r="F95" s="53"/>
      <c r="G95" s="53"/>
    </row>
    <row r="96" spans="1:7" s="52" customFormat="1" ht="13.2">
      <c r="A96" s="53"/>
      <c r="B96" s="53"/>
      <c r="C96" s="53"/>
      <c r="D96" s="53"/>
      <c r="E96" s="53"/>
      <c r="F96" s="53"/>
      <c r="G96" s="53"/>
    </row>
    <row r="97" spans="1:7" s="52" customFormat="1" ht="13.2">
      <c r="A97" s="53"/>
      <c r="B97" s="53"/>
      <c r="C97" s="53"/>
      <c r="D97" s="53"/>
      <c r="E97" s="53"/>
      <c r="F97" s="53"/>
      <c r="G97" s="53"/>
    </row>
    <row r="98" spans="1:7" s="52" customFormat="1" ht="13.2">
      <c r="A98" s="53"/>
      <c r="B98" s="53"/>
      <c r="C98" s="53"/>
      <c r="D98" s="53"/>
      <c r="E98" s="53"/>
      <c r="F98" s="53"/>
      <c r="G98" s="53"/>
    </row>
    <row r="99" spans="1:7" s="52" customFormat="1" ht="13.2">
      <c r="A99" s="53"/>
      <c r="B99" s="53"/>
      <c r="C99" s="53"/>
      <c r="D99" s="53"/>
      <c r="E99" s="53"/>
      <c r="F99" s="53"/>
      <c r="G99" s="53"/>
    </row>
    <row r="100" spans="1:7" s="52" customFormat="1" ht="13.2">
      <c r="A100" s="53"/>
      <c r="B100" s="53"/>
      <c r="C100" s="53"/>
      <c r="D100" s="53"/>
      <c r="E100" s="53"/>
      <c r="F100" s="53"/>
      <c r="G100" s="53"/>
    </row>
    <row r="101" spans="1:7" s="52" customFormat="1" ht="13.2">
      <c r="A101" s="53"/>
      <c r="B101" s="53"/>
      <c r="C101" s="53"/>
      <c r="D101" s="53"/>
      <c r="E101" s="53"/>
      <c r="F101" s="53"/>
      <c r="G101" s="53"/>
    </row>
    <row r="102" spans="1:7" s="52" customFormat="1" ht="13.2">
      <c r="A102" s="53"/>
      <c r="B102" s="53"/>
      <c r="C102" s="53"/>
      <c r="D102" s="53"/>
      <c r="E102" s="53"/>
      <c r="F102" s="53"/>
      <c r="G102" s="53"/>
    </row>
    <row r="103" spans="1:7" s="52" customFormat="1" ht="13.2">
      <c r="A103" s="53"/>
      <c r="B103" s="53"/>
      <c r="C103" s="53"/>
      <c r="D103" s="53"/>
      <c r="E103" s="53"/>
      <c r="F103" s="53"/>
      <c r="G103" s="53"/>
    </row>
    <row r="104" spans="1:7" s="52" customFormat="1" ht="13.2">
      <c r="A104" s="53"/>
      <c r="B104" s="53"/>
      <c r="C104" s="53"/>
      <c r="D104" s="53"/>
      <c r="E104" s="53"/>
      <c r="F104" s="53"/>
      <c r="G104" s="53"/>
    </row>
    <row r="105" spans="1:7" s="52" customFormat="1" ht="13.2">
      <c r="A105" s="53"/>
      <c r="B105" s="53"/>
      <c r="C105" s="53"/>
      <c r="D105" s="53"/>
      <c r="E105" s="53"/>
      <c r="F105" s="53"/>
      <c r="G105" s="53"/>
    </row>
    <row r="106" spans="1:7" s="52" customFormat="1" ht="13.2">
      <c r="A106" s="53"/>
      <c r="B106" s="53"/>
      <c r="C106" s="53"/>
      <c r="D106" s="53"/>
      <c r="E106" s="53"/>
      <c r="F106" s="53"/>
      <c r="G106" s="53"/>
    </row>
    <row r="107" spans="1:7" s="52" customFormat="1" ht="13.2">
      <c r="A107" s="53"/>
      <c r="B107" s="53"/>
      <c r="C107" s="53"/>
      <c r="D107" s="53"/>
      <c r="E107" s="53"/>
      <c r="F107" s="53"/>
      <c r="G107" s="53"/>
    </row>
    <row r="108" spans="1:7" s="52" customFormat="1" ht="13.2">
      <c r="A108" s="53"/>
      <c r="B108" s="53"/>
      <c r="C108" s="53"/>
      <c r="D108" s="53"/>
      <c r="E108" s="53"/>
      <c r="F108" s="53"/>
      <c r="G108" s="53"/>
    </row>
    <row r="109" spans="1:7" s="52" customFormat="1" ht="13.2">
      <c r="A109" s="53"/>
      <c r="B109" s="53"/>
      <c r="C109" s="53"/>
      <c r="D109" s="53"/>
      <c r="E109" s="53"/>
      <c r="F109" s="53"/>
      <c r="G109" s="53"/>
    </row>
    <row r="110" spans="1:7" s="52" customFormat="1" ht="13.2">
      <c r="A110" s="53"/>
      <c r="B110" s="53"/>
      <c r="C110" s="53"/>
      <c r="D110" s="53"/>
      <c r="E110" s="53"/>
      <c r="F110" s="53"/>
      <c r="G110" s="53"/>
    </row>
    <row r="111" spans="1:7" s="52" customFormat="1" ht="13.2">
      <c r="A111" s="53"/>
      <c r="B111" s="53"/>
      <c r="C111" s="53"/>
      <c r="D111" s="53"/>
      <c r="E111" s="53"/>
      <c r="F111" s="53"/>
      <c r="G111" s="53"/>
    </row>
    <row r="112" spans="1:7" s="52" customFormat="1" ht="13.2">
      <c r="A112" s="53"/>
      <c r="B112" s="53"/>
      <c r="C112" s="53"/>
      <c r="D112" s="53"/>
      <c r="E112" s="53"/>
      <c r="F112" s="53"/>
      <c r="G112" s="53"/>
    </row>
    <row r="113" spans="1:7" s="52" customFormat="1" ht="13.2">
      <c r="A113" s="53"/>
      <c r="B113" s="53"/>
      <c r="C113" s="53"/>
      <c r="D113" s="53"/>
      <c r="E113" s="53"/>
      <c r="F113" s="53"/>
      <c r="G113" s="53"/>
    </row>
    <row r="114" spans="1:7" s="52" customFormat="1" ht="13.2">
      <c r="A114" s="53"/>
      <c r="B114" s="53"/>
      <c r="C114" s="53"/>
      <c r="D114" s="53"/>
      <c r="E114" s="53"/>
      <c r="F114" s="53"/>
      <c r="G114" s="53"/>
    </row>
    <row r="115" spans="1:7" s="52" customFormat="1" ht="13.2">
      <c r="A115" s="53"/>
      <c r="B115" s="53"/>
      <c r="C115" s="53"/>
      <c r="D115" s="53"/>
      <c r="E115" s="53"/>
      <c r="F115" s="53"/>
      <c r="G115" s="53"/>
    </row>
    <row r="116" spans="1:7" s="52" customFormat="1" ht="13.2">
      <c r="A116" s="53"/>
      <c r="B116" s="53"/>
      <c r="C116" s="53"/>
      <c r="D116" s="53"/>
      <c r="E116" s="53"/>
      <c r="F116" s="53"/>
      <c r="G116" s="53"/>
    </row>
    <row r="117" spans="1:7" s="52" customFormat="1" ht="13.2">
      <c r="A117" s="53"/>
      <c r="B117" s="53"/>
      <c r="C117" s="53"/>
      <c r="D117" s="53"/>
      <c r="E117" s="53"/>
      <c r="F117" s="53"/>
      <c r="G117" s="53"/>
    </row>
    <row r="118" spans="1:7" s="52" customFormat="1" ht="13.2">
      <c r="A118" s="53"/>
      <c r="B118" s="53"/>
      <c r="C118" s="53"/>
      <c r="D118" s="53"/>
      <c r="E118" s="53"/>
      <c r="F118" s="53"/>
      <c r="G118" s="53"/>
    </row>
    <row r="119" spans="1:7" s="52" customFormat="1" ht="13.2">
      <c r="A119" s="53"/>
      <c r="B119" s="53"/>
      <c r="C119" s="53"/>
      <c r="D119" s="53"/>
      <c r="E119" s="53"/>
      <c r="F119" s="53"/>
      <c r="G119" s="53"/>
    </row>
    <row r="120" spans="1:7" s="52" customFormat="1" ht="13.2">
      <c r="A120" s="53"/>
      <c r="B120" s="53"/>
      <c r="C120" s="53"/>
      <c r="D120" s="53"/>
      <c r="E120" s="53"/>
      <c r="F120" s="53"/>
      <c r="G120" s="53"/>
    </row>
    <row r="121" spans="1:7" s="52" customFormat="1" ht="13.2">
      <c r="A121" s="53"/>
      <c r="B121" s="53"/>
      <c r="C121" s="53"/>
      <c r="D121" s="53"/>
      <c r="E121" s="53"/>
      <c r="F121" s="53"/>
      <c r="G121" s="53"/>
    </row>
    <row r="122" spans="1:7" s="52" customFormat="1" ht="13.2">
      <c r="A122" s="53"/>
      <c r="B122" s="53"/>
      <c r="C122" s="53"/>
      <c r="D122" s="53"/>
      <c r="E122" s="53"/>
      <c r="F122" s="53"/>
      <c r="G122" s="53"/>
    </row>
    <row r="123" spans="1:7" s="52" customFormat="1" ht="13.2">
      <c r="A123" s="53"/>
      <c r="B123" s="53"/>
      <c r="C123" s="53"/>
      <c r="D123" s="53"/>
      <c r="E123" s="53"/>
      <c r="F123" s="53"/>
      <c r="G123" s="53"/>
    </row>
    <row r="124" spans="1:7" s="52" customFormat="1" ht="13.2">
      <c r="A124" s="53"/>
      <c r="B124" s="53"/>
      <c r="C124" s="53"/>
      <c r="D124" s="53"/>
      <c r="E124" s="53"/>
      <c r="F124" s="53"/>
      <c r="G124" s="53"/>
    </row>
    <row r="125" spans="1:7" s="52" customFormat="1" ht="13.2">
      <c r="A125" s="53"/>
      <c r="B125" s="53"/>
      <c r="C125" s="53"/>
      <c r="D125" s="53"/>
      <c r="E125" s="53"/>
      <c r="F125" s="53"/>
      <c r="G125" s="53"/>
    </row>
    <row r="126" spans="1:7" s="52" customFormat="1" ht="13.2">
      <c r="A126" s="53"/>
      <c r="B126" s="53"/>
      <c r="C126" s="53"/>
      <c r="D126" s="53"/>
      <c r="E126" s="53"/>
      <c r="F126" s="53"/>
      <c r="G126" s="53"/>
    </row>
    <row r="127" spans="1:7" s="52" customFormat="1" ht="13.2">
      <c r="A127" s="53"/>
      <c r="B127" s="53"/>
      <c r="C127" s="53"/>
      <c r="D127" s="53"/>
      <c r="E127" s="53"/>
      <c r="F127" s="53"/>
      <c r="G127" s="53"/>
    </row>
    <row r="128" spans="1:7" s="52" customFormat="1" ht="13.2">
      <c r="A128" s="53"/>
      <c r="B128" s="53"/>
      <c r="C128" s="53"/>
      <c r="D128" s="53"/>
      <c r="E128" s="53"/>
      <c r="F128" s="53"/>
      <c r="G128" s="53"/>
    </row>
    <row r="129" spans="1:7" s="52" customFormat="1" ht="13.2">
      <c r="A129" s="53"/>
      <c r="B129" s="53"/>
      <c r="C129" s="53"/>
      <c r="D129" s="53"/>
      <c r="E129" s="53"/>
      <c r="F129" s="53"/>
      <c r="G129" s="53"/>
    </row>
    <row r="130" spans="1:7" s="52" customFormat="1" ht="13.2">
      <c r="A130" s="53"/>
      <c r="B130" s="53"/>
      <c r="C130" s="53"/>
      <c r="D130" s="53"/>
      <c r="E130" s="53"/>
      <c r="F130" s="53"/>
      <c r="G130" s="53"/>
    </row>
    <row r="131" spans="1:7" s="52" customFormat="1" ht="13.2">
      <c r="A131" s="53"/>
      <c r="B131" s="53"/>
      <c r="C131" s="53"/>
      <c r="D131" s="53"/>
      <c r="E131" s="53"/>
      <c r="F131" s="53"/>
      <c r="G131" s="53"/>
    </row>
    <row r="132" spans="1:7" s="52" customFormat="1" ht="13.2">
      <c r="A132" s="53"/>
      <c r="B132" s="53"/>
      <c r="C132" s="53"/>
      <c r="D132" s="53"/>
      <c r="E132" s="53"/>
      <c r="F132" s="53"/>
      <c r="G132" s="53"/>
    </row>
    <row r="133" spans="1:7" s="52" customFormat="1" ht="13.2">
      <c r="A133" s="53"/>
      <c r="B133" s="53"/>
      <c r="C133" s="53"/>
      <c r="D133" s="53"/>
      <c r="E133" s="53"/>
      <c r="F133" s="53"/>
      <c r="G133" s="53"/>
    </row>
    <row r="134" spans="1:7" s="52" customFormat="1" ht="13.2">
      <c r="A134" s="53"/>
      <c r="B134" s="53"/>
      <c r="C134" s="53"/>
      <c r="D134" s="53"/>
      <c r="E134" s="53"/>
      <c r="F134" s="53"/>
      <c r="G134" s="53"/>
    </row>
    <row r="135" spans="1:7" s="52" customFormat="1" ht="13.2">
      <c r="A135" s="53"/>
      <c r="B135" s="53"/>
      <c r="C135" s="53"/>
      <c r="D135" s="53"/>
      <c r="E135" s="53"/>
      <c r="F135" s="53"/>
      <c r="G135" s="53"/>
    </row>
    <row r="136" spans="1:7" s="52" customFormat="1" ht="13.2">
      <c r="A136" s="53"/>
      <c r="B136" s="53"/>
      <c r="C136" s="53"/>
      <c r="D136" s="53"/>
      <c r="E136" s="53"/>
      <c r="F136" s="53"/>
      <c r="G136" s="53"/>
    </row>
    <row r="137" spans="1:7" s="52" customFormat="1" ht="13.2">
      <c r="A137" s="53"/>
      <c r="B137" s="53"/>
      <c r="C137" s="53"/>
      <c r="D137" s="53"/>
      <c r="E137" s="53"/>
      <c r="F137" s="53"/>
      <c r="G137" s="53"/>
    </row>
    <row r="138" spans="1:7" s="52" customFormat="1" ht="13.2">
      <c r="A138" s="53"/>
      <c r="B138" s="53"/>
      <c r="C138" s="53"/>
      <c r="D138" s="53"/>
      <c r="E138" s="53"/>
      <c r="F138" s="53"/>
      <c r="G138" s="53"/>
    </row>
    <row r="139" spans="1:7" s="52" customFormat="1" ht="13.2">
      <c r="A139" s="53"/>
      <c r="B139" s="53"/>
      <c r="C139" s="53"/>
      <c r="D139" s="53"/>
      <c r="E139" s="53"/>
      <c r="F139" s="53"/>
      <c r="G139" s="53"/>
    </row>
    <row r="140" spans="1:7" s="52" customFormat="1" ht="13.2">
      <c r="A140" s="53"/>
      <c r="B140" s="53"/>
      <c r="C140" s="53"/>
      <c r="D140" s="53"/>
      <c r="E140" s="53"/>
      <c r="F140" s="53"/>
      <c r="G140" s="53"/>
    </row>
    <row r="141" spans="1:7" s="52" customFormat="1" ht="13.2">
      <c r="A141" s="53"/>
      <c r="B141" s="53"/>
      <c r="C141" s="53"/>
      <c r="D141" s="53"/>
      <c r="E141" s="53"/>
      <c r="F141" s="53"/>
      <c r="G141" s="53"/>
    </row>
    <row r="142" spans="1:7" s="52" customFormat="1" ht="13.2">
      <c r="A142" s="53"/>
      <c r="B142" s="53"/>
      <c r="C142" s="53"/>
      <c r="D142" s="53"/>
      <c r="E142" s="53"/>
      <c r="F142" s="53"/>
      <c r="G142" s="53"/>
    </row>
    <row r="143" spans="1:7" s="52" customFormat="1" ht="13.2">
      <c r="A143" s="53"/>
      <c r="B143" s="53"/>
      <c r="C143" s="53"/>
      <c r="D143" s="53"/>
      <c r="E143" s="53"/>
      <c r="F143" s="53"/>
      <c r="G143" s="53"/>
    </row>
    <row r="144" spans="1:7" s="52" customFormat="1" ht="13.2">
      <c r="A144" s="53"/>
      <c r="B144" s="53"/>
      <c r="C144" s="53"/>
      <c r="D144" s="53"/>
      <c r="E144" s="53"/>
      <c r="F144" s="53"/>
      <c r="G144" s="53"/>
    </row>
    <row r="145" spans="1:7" s="52" customFormat="1" ht="13.2">
      <c r="A145" s="53"/>
      <c r="B145" s="53"/>
      <c r="C145" s="53"/>
      <c r="D145" s="53"/>
      <c r="E145" s="53"/>
      <c r="F145" s="53"/>
      <c r="G145" s="53"/>
    </row>
    <row r="146" spans="1:7" s="52" customFormat="1" ht="13.2">
      <c r="A146" s="53"/>
      <c r="B146" s="53"/>
      <c r="C146" s="53"/>
      <c r="D146" s="53"/>
      <c r="E146" s="53"/>
      <c r="F146" s="53"/>
      <c r="G146" s="53"/>
    </row>
    <row r="147" spans="1:7" s="52" customFormat="1" ht="13.2">
      <c r="A147" s="53"/>
      <c r="B147" s="53"/>
      <c r="C147" s="53"/>
      <c r="D147" s="53"/>
      <c r="E147" s="53"/>
      <c r="F147" s="53"/>
      <c r="G147" s="53"/>
    </row>
    <row r="148" spans="1:7" s="52" customFormat="1" ht="13.2">
      <c r="A148" s="53"/>
      <c r="B148" s="53"/>
      <c r="C148" s="53"/>
      <c r="D148" s="53"/>
      <c r="E148" s="53"/>
      <c r="F148" s="53"/>
      <c r="G148" s="53"/>
    </row>
    <row r="149" spans="1:7" s="52" customFormat="1" ht="13.2">
      <c r="A149" s="53"/>
      <c r="B149" s="53"/>
      <c r="C149" s="53"/>
      <c r="D149" s="53"/>
      <c r="E149" s="53"/>
      <c r="F149" s="53"/>
      <c r="G149" s="53"/>
    </row>
    <row r="150" spans="1:7" s="52" customFormat="1" ht="13.2">
      <c r="A150" s="53"/>
      <c r="B150" s="53"/>
      <c r="C150" s="53"/>
      <c r="D150" s="53"/>
      <c r="E150" s="53"/>
      <c r="F150" s="53"/>
      <c r="G150" s="53"/>
    </row>
    <row r="151" spans="1:7" s="52" customFormat="1" ht="13.2">
      <c r="A151" s="53"/>
      <c r="B151" s="53"/>
      <c r="C151" s="53"/>
      <c r="D151" s="53"/>
      <c r="E151" s="53"/>
      <c r="F151" s="53"/>
      <c r="G151" s="53"/>
    </row>
    <row r="152" spans="1:7" s="52" customFormat="1" ht="13.2">
      <c r="A152" s="53"/>
      <c r="B152" s="53"/>
      <c r="C152" s="53"/>
      <c r="D152" s="53"/>
      <c r="E152" s="53"/>
      <c r="F152" s="53"/>
      <c r="G152" s="53"/>
    </row>
    <row r="153" spans="1:7" s="52" customFormat="1" ht="13.2">
      <c r="A153" s="53"/>
      <c r="B153" s="53"/>
      <c r="C153" s="53"/>
      <c r="D153" s="53"/>
      <c r="E153" s="53"/>
      <c r="F153" s="53"/>
      <c r="G153" s="53"/>
    </row>
    <row r="154" spans="1:7" s="52" customFormat="1" ht="13.2">
      <c r="A154" s="53"/>
      <c r="B154" s="53"/>
      <c r="C154" s="53"/>
      <c r="D154" s="53"/>
      <c r="E154" s="53"/>
      <c r="F154" s="53"/>
      <c r="G154" s="53"/>
    </row>
    <row r="155" spans="1:7" s="52" customFormat="1" ht="13.2">
      <c r="A155" s="53"/>
      <c r="B155" s="53"/>
      <c r="C155" s="53"/>
      <c r="D155" s="53"/>
      <c r="E155" s="53"/>
      <c r="F155" s="53"/>
      <c r="G155" s="53"/>
    </row>
    <row r="156" spans="1:7" s="52" customFormat="1" ht="13.2">
      <c r="A156" s="53"/>
      <c r="B156" s="53"/>
      <c r="C156" s="53"/>
      <c r="D156" s="53"/>
      <c r="E156" s="53"/>
      <c r="F156" s="53"/>
      <c r="G156" s="53"/>
    </row>
    <row r="157" spans="1:7" s="52" customFormat="1" ht="13.2">
      <c r="A157" s="53"/>
      <c r="B157" s="53"/>
      <c r="C157" s="53"/>
      <c r="D157" s="53"/>
      <c r="E157" s="53"/>
      <c r="F157" s="53"/>
      <c r="G157" s="53"/>
    </row>
    <row r="158" spans="1:7" s="52" customFormat="1" ht="13.2">
      <c r="A158" s="53"/>
      <c r="B158" s="53"/>
      <c r="C158" s="53"/>
      <c r="D158" s="53"/>
      <c r="E158" s="53"/>
      <c r="F158" s="53"/>
      <c r="G158" s="53"/>
    </row>
    <row r="159" spans="1:7" s="52" customFormat="1" ht="13.2">
      <c r="A159" s="53"/>
      <c r="B159" s="53"/>
      <c r="C159" s="53"/>
      <c r="D159" s="53"/>
      <c r="E159" s="53"/>
      <c r="F159" s="53"/>
      <c r="G159" s="53"/>
    </row>
    <row r="160" spans="1:7" s="52" customFormat="1" ht="13.2">
      <c r="A160" s="53"/>
      <c r="B160" s="53"/>
      <c r="C160" s="53"/>
      <c r="D160" s="53"/>
      <c r="E160" s="53"/>
      <c r="F160" s="53"/>
      <c r="G160" s="53"/>
    </row>
    <row r="161" spans="1:7" s="52" customFormat="1" ht="13.2">
      <c r="A161" s="53"/>
      <c r="B161" s="53"/>
      <c r="C161" s="53"/>
      <c r="D161" s="53"/>
      <c r="E161" s="53"/>
      <c r="F161" s="53"/>
      <c r="G161" s="53"/>
    </row>
    <row r="162" spans="1:7" s="52" customFormat="1" ht="13.2">
      <c r="A162" s="53"/>
      <c r="B162" s="53"/>
      <c r="C162" s="53"/>
      <c r="D162" s="53"/>
      <c r="E162" s="53"/>
      <c r="F162" s="53"/>
      <c r="G162" s="53"/>
    </row>
    <row r="163" spans="1:7" s="52" customFormat="1" ht="13.2">
      <c r="A163" s="53"/>
      <c r="B163" s="53"/>
      <c r="C163" s="53"/>
      <c r="D163" s="53"/>
      <c r="E163" s="53"/>
      <c r="F163" s="53"/>
      <c r="G163" s="53"/>
    </row>
    <row r="164" spans="1:7" s="52" customFormat="1" ht="13.2">
      <c r="A164" s="53"/>
      <c r="B164" s="53"/>
      <c r="C164" s="53"/>
      <c r="D164" s="53"/>
      <c r="E164" s="53"/>
      <c r="F164" s="53"/>
      <c r="G164" s="53"/>
    </row>
    <row r="165" spans="1:7" s="52" customFormat="1" ht="13.2">
      <c r="A165" s="53"/>
      <c r="B165" s="53"/>
      <c r="C165" s="53"/>
      <c r="D165" s="53"/>
      <c r="E165" s="53"/>
      <c r="F165" s="53"/>
      <c r="G165" s="53"/>
    </row>
    <row r="166" spans="1:7" s="52" customFormat="1" ht="13.2">
      <c r="A166" s="53"/>
      <c r="B166" s="53"/>
      <c r="C166" s="53"/>
      <c r="D166" s="53"/>
      <c r="E166" s="53"/>
      <c r="F166" s="53"/>
      <c r="G166" s="53"/>
    </row>
    <row r="167" spans="1:7" s="52" customFormat="1" ht="13.2">
      <c r="A167" s="53"/>
      <c r="B167" s="53"/>
      <c r="C167" s="53"/>
      <c r="D167" s="53"/>
      <c r="E167" s="53"/>
      <c r="F167" s="53"/>
      <c r="G167" s="53"/>
    </row>
    <row r="168" spans="1:7" s="52" customFormat="1" ht="13.2">
      <c r="A168" s="53"/>
      <c r="B168" s="53"/>
      <c r="C168" s="53"/>
      <c r="D168" s="53"/>
      <c r="E168" s="53"/>
      <c r="F168" s="53"/>
      <c r="G168" s="53"/>
    </row>
    <row r="169" spans="1:7" s="52" customFormat="1" ht="13.2">
      <c r="A169" s="53"/>
      <c r="B169" s="53"/>
      <c r="C169" s="53"/>
      <c r="D169" s="53"/>
      <c r="E169" s="53"/>
      <c r="F169" s="53"/>
      <c r="G169" s="53"/>
    </row>
    <row r="170" spans="1:7" s="52" customFormat="1" ht="13.2">
      <c r="A170" s="53"/>
      <c r="B170" s="53"/>
      <c r="C170" s="53"/>
      <c r="D170" s="53"/>
      <c r="E170" s="53"/>
      <c r="F170" s="53"/>
      <c r="G170" s="53"/>
    </row>
    <row r="171" spans="1:7" s="52" customFormat="1" ht="13.2">
      <c r="A171" s="53"/>
      <c r="B171" s="53"/>
      <c r="C171" s="53"/>
      <c r="D171" s="53"/>
      <c r="E171" s="53"/>
      <c r="F171" s="53"/>
      <c r="G171" s="53"/>
    </row>
    <row r="172" spans="1:7" s="52" customFormat="1" ht="13.2">
      <c r="A172" s="53"/>
      <c r="B172" s="53"/>
      <c r="C172" s="53"/>
      <c r="D172" s="53"/>
      <c r="E172" s="53"/>
      <c r="F172" s="53"/>
      <c r="G172" s="53"/>
    </row>
    <row r="173" spans="1:7" s="52" customFormat="1" ht="13.2">
      <c r="A173" s="53"/>
      <c r="B173" s="53"/>
      <c r="C173" s="53"/>
      <c r="D173" s="53"/>
      <c r="E173" s="53"/>
      <c r="F173" s="53"/>
      <c r="G173" s="53"/>
    </row>
    <row r="174" spans="1:7" s="52" customFormat="1" ht="13.2">
      <c r="A174" s="53"/>
      <c r="B174" s="53"/>
      <c r="C174" s="53"/>
      <c r="D174" s="53"/>
      <c r="E174" s="53"/>
      <c r="F174" s="53"/>
      <c r="G174" s="53"/>
    </row>
    <row r="175" spans="1:7" s="52" customFormat="1" ht="13.2">
      <c r="A175" s="53"/>
      <c r="B175" s="53"/>
      <c r="C175" s="53"/>
      <c r="D175" s="53"/>
      <c r="E175" s="53"/>
      <c r="F175" s="53"/>
      <c r="G175" s="53"/>
    </row>
    <row r="176" spans="1:7" s="52" customFormat="1" ht="13.2">
      <c r="A176" s="53"/>
      <c r="B176" s="53"/>
      <c r="C176" s="53"/>
      <c r="D176" s="53"/>
      <c r="E176" s="53"/>
      <c r="F176" s="53"/>
      <c r="G176" s="53"/>
    </row>
    <row r="177" spans="1:7" s="52" customFormat="1" ht="13.2">
      <c r="A177" s="53"/>
      <c r="B177" s="53"/>
      <c r="C177" s="53"/>
      <c r="D177" s="53"/>
      <c r="E177" s="53"/>
      <c r="F177" s="53"/>
      <c r="G177" s="53"/>
    </row>
    <row r="178" spans="1:7" s="52" customFormat="1" ht="13.2">
      <c r="A178" s="53"/>
      <c r="B178" s="53"/>
      <c r="C178" s="53"/>
      <c r="D178" s="53"/>
      <c r="E178" s="53"/>
      <c r="F178" s="53"/>
      <c r="G178" s="53"/>
    </row>
    <row r="179" spans="1:7" s="52" customFormat="1" ht="13.2">
      <c r="A179" s="53"/>
      <c r="B179" s="53"/>
      <c r="C179" s="53"/>
      <c r="D179" s="53"/>
      <c r="E179" s="53"/>
      <c r="F179" s="53"/>
      <c r="G179" s="53"/>
    </row>
    <row r="180" spans="1:7" s="52" customFormat="1" ht="13.2">
      <c r="A180" s="53"/>
      <c r="B180" s="53"/>
      <c r="C180" s="53"/>
      <c r="D180" s="53"/>
      <c r="E180" s="53"/>
      <c r="F180" s="53"/>
      <c r="G180" s="53"/>
    </row>
    <row r="181" spans="1:7" s="52" customFormat="1" ht="13.2">
      <c r="A181" s="53"/>
      <c r="B181" s="53"/>
      <c r="C181" s="53"/>
      <c r="D181" s="53"/>
      <c r="E181" s="53"/>
      <c r="F181" s="53"/>
      <c r="G181" s="53"/>
    </row>
    <row r="182" spans="1:7" s="52" customFormat="1" ht="13.2">
      <c r="A182" s="53"/>
      <c r="B182" s="53"/>
      <c r="C182" s="53"/>
      <c r="D182" s="53"/>
      <c r="E182" s="53"/>
      <c r="F182" s="53"/>
      <c r="G182" s="53"/>
    </row>
    <row r="183" spans="1:7" s="52" customFormat="1" ht="13.2">
      <c r="A183" s="53"/>
      <c r="B183" s="53"/>
      <c r="C183" s="53"/>
      <c r="D183" s="53"/>
      <c r="E183" s="53"/>
      <c r="F183" s="53"/>
      <c r="G183" s="53"/>
    </row>
    <row r="184" spans="1:7" s="52" customFormat="1" ht="13.2">
      <c r="A184" s="53"/>
      <c r="B184" s="53"/>
      <c r="C184" s="53"/>
      <c r="D184" s="53"/>
      <c r="E184" s="53"/>
      <c r="F184" s="53"/>
      <c r="G184" s="53"/>
    </row>
    <row r="185" spans="1:7" s="52" customFormat="1" ht="13.2">
      <c r="A185" s="53"/>
      <c r="B185" s="53"/>
      <c r="C185" s="53"/>
      <c r="D185" s="53"/>
      <c r="E185" s="53"/>
      <c r="F185" s="53"/>
      <c r="G185" s="53"/>
    </row>
    <row r="186" spans="1:7" s="52" customFormat="1" ht="13.2">
      <c r="A186" s="53"/>
      <c r="B186" s="53"/>
      <c r="C186" s="53"/>
      <c r="D186" s="53"/>
      <c r="E186" s="53"/>
      <c r="F186" s="53"/>
      <c r="G186" s="53"/>
    </row>
    <row r="187" spans="1:7" s="52" customFormat="1" ht="13.2">
      <c r="A187" s="53"/>
      <c r="B187" s="53"/>
      <c r="C187" s="53"/>
      <c r="D187" s="53"/>
      <c r="E187" s="53"/>
      <c r="F187" s="53"/>
      <c r="G187" s="53"/>
    </row>
    <row r="188" spans="1:7" s="52" customFormat="1" ht="13.2">
      <c r="A188" s="53"/>
      <c r="B188" s="53"/>
      <c r="C188" s="53"/>
      <c r="D188" s="53"/>
      <c r="E188" s="53"/>
      <c r="F188" s="53"/>
      <c r="G188" s="53"/>
    </row>
    <row r="189" spans="1:7" s="52" customFormat="1" ht="13.2">
      <c r="A189" s="53"/>
      <c r="B189" s="53"/>
      <c r="C189" s="53"/>
      <c r="D189" s="53"/>
      <c r="E189" s="53"/>
      <c r="F189" s="53"/>
      <c r="G189" s="53"/>
    </row>
    <row r="190" spans="1:7" s="52" customFormat="1" ht="13.2">
      <c r="A190" s="53"/>
      <c r="B190" s="53"/>
      <c r="C190" s="53"/>
      <c r="D190" s="53"/>
      <c r="E190" s="53"/>
      <c r="F190" s="53"/>
      <c r="G190" s="53"/>
    </row>
    <row r="191" spans="1:7" s="52" customFormat="1" ht="13.2">
      <c r="A191" s="53"/>
      <c r="B191" s="53"/>
      <c r="C191" s="53"/>
      <c r="D191" s="53"/>
      <c r="E191" s="53"/>
      <c r="F191" s="53"/>
      <c r="G191" s="53"/>
    </row>
    <row r="192" spans="1:7" s="52" customFormat="1" ht="13.2">
      <c r="A192" s="53"/>
      <c r="B192" s="53"/>
      <c r="C192" s="53"/>
      <c r="D192" s="53"/>
      <c r="E192" s="53"/>
      <c r="F192" s="53"/>
      <c r="G192" s="53"/>
    </row>
    <row r="193" spans="1:7" s="52" customFormat="1" ht="13.2">
      <c r="A193" s="53"/>
      <c r="B193" s="53"/>
      <c r="C193" s="53"/>
      <c r="D193" s="53"/>
      <c r="E193" s="53"/>
      <c r="F193" s="53"/>
      <c r="G193" s="53"/>
    </row>
    <row r="194" spans="1:7" s="52" customFormat="1" ht="13.2">
      <c r="A194" s="53"/>
      <c r="B194" s="53"/>
      <c r="C194" s="53"/>
      <c r="D194" s="53"/>
      <c r="E194" s="53"/>
      <c r="F194" s="53"/>
      <c r="G194" s="53"/>
    </row>
    <row r="195" spans="1:7" s="52" customFormat="1" ht="13.2">
      <c r="A195" s="53"/>
      <c r="B195" s="53"/>
      <c r="C195" s="53"/>
      <c r="D195" s="53"/>
      <c r="E195" s="53"/>
      <c r="F195" s="53"/>
      <c r="G195" s="53"/>
    </row>
    <row r="196" spans="1:7" s="52" customFormat="1" ht="13.2">
      <c r="A196" s="53"/>
      <c r="B196" s="53"/>
      <c r="C196" s="53"/>
      <c r="D196" s="53"/>
      <c r="E196" s="53"/>
      <c r="F196" s="53"/>
      <c r="G196" s="53"/>
    </row>
    <row r="197" spans="1:7" s="52" customFormat="1" ht="13.2">
      <c r="A197" s="53"/>
      <c r="B197" s="53"/>
      <c r="C197" s="53"/>
      <c r="D197" s="53"/>
      <c r="E197" s="53"/>
      <c r="F197" s="53"/>
      <c r="G197" s="53"/>
    </row>
    <row r="198" spans="1:7" s="52" customFormat="1" ht="13.2">
      <c r="A198" s="53"/>
      <c r="B198" s="53"/>
      <c r="C198" s="53"/>
      <c r="D198" s="53"/>
      <c r="E198" s="53"/>
      <c r="F198" s="53"/>
      <c r="G198" s="53"/>
    </row>
    <row r="199" spans="1:7" s="52" customFormat="1" ht="13.2">
      <c r="A199" s="53"/>
      <c r="B199" s="53"/>
      <c r="C199" s="53"/>
      <c r="D199" s="53"/>
      <c r="E199" s="53"/>
      <c r="F199" s="53"/>
      <c r="G199" s="53"/>
    </row>
    <row r="200" spans="1:7" s="52" customFormat="1" ht="13.2">
      <c r="A200" s="53"/>
      <c r="B200" s="53"/>
      <c r="C200" s="53"/>
      <c r="D200" s="53"/>
      <c r="E200" s="53"/>
      <c r="F200" s="53"/>
      <c r="G200" s="53"/>
    </row>
    <row r="201" spans="1:7" s="52" customFormat="1" ht="13.2">
      <c r="A201" s="53"/>
      <c r="B201" s="53"/>
      <c r="C201" s="53"/>
      <c r="D201" s="53"/>
      <c r="E201" s="53"/>
      <c r="F201" s="53"/>
      <c r="G201" s="53"/>
    </row>
    <row r="202" spans="1:7" s="52" customFormat="1" ht="13.2">
      <c r="A202" s="53"/>
      <c r="B202" s="53"/>
      <c r="C202" s="53"/>
      <c r="D202" s="53"/>
      <c r="E202" s="53"/>
      <c r="F202" s="53"/>
      <c r="G202" s="53"/>
    </row>
    <row r="203" spans="1:7" s="52" customFormat="1" ht="13.2">
      <c r="A203" s="53"/>
      <c r="B203" s="53"/>
      <c r="C203" s="53"/>
      <c r="D203" s="53"/>
      <c r="E203" s="53"/>
      <c r="F203" s="53"/>
      <c r="G203" s="53"/>
    </row>
    <row r="204" spans="1:7" s="52" customFormat="1" ht="13.2">
      <c r="A204" s="53"/>
      <c r="B204" s="53"/>
      <c r="C204" s="53"/>
      <c r="D204" s="53"/>
      <c r="E204" s="53"/>
      <c r="F204" s="53"/>
      <c r="G204" s="53"/>
    </row>
    <row r="205" spans="1:7" s="52" customFormat="1" ht="13.2">
      <c r="A205" s="53"/>
      <c r="B205" s="53"/>
      <c r="C205" s="53"/>
      <c r="D205" s="53"/>
      <c r="E205" s="53"/>
      <c r="F205" s="53"/>
      <c r="G205" s="53"/>
    </row>
    <row r="206" spans="1:7" s="52" customFormat="1" ht="13.2">
      <c r="A206" s="53"/>
      <c r="B206" s="53"/>
      <c r="C206" s="53"/>
      <c r="D206" s="53"/>
      <c r="E206" s="53"/>
      <c r="F206" s="53"/>
      <c r="G206" s="53"/>
    </row>
    <row r="207" spans="1:7" s="52" customFormat="1" ht="13.2">
      <c r="A207" s="53"/>
      <c r="B207" s="53"/>
      <c r="C207" s="53"/>
      <c r="D207" s="53"/>
      <c r="E207" s="53"/>
      <c r="F207" s="53"/>
      <c r="G207" s="53"/>
    </row>
    <row r="208" spans="1:7" s="52" customFormat="1" ht="13.2">
      <c r="A208" s="53"/>
      <c r="B208" s="53"/>
      <c r="C208" s="53"/>
      <c r="D208" s="53"/>
      <c r="E208" s="53"/>
      <c r="F208" s="53"/>
      <c r="G208" s="53"/>
    </row>
    <row r="209" spans="1:7" s="52" customFormat="1" ht="13.2">
      <c r="A209" s="53"/>
      <c r="B209" s="53"/>
      <c r="C209" s="53"/>
      <c r="D209" s="53"/>
      <c r="E209" s="53"/>
      <c r="F209" s="53"/>
      <c r="G209" s="53"/>
    </row>
    <row r="210" spans="1:7" s="52" customFormat="1" ht="13.2">
      <c r="A210" s="53"/>
      <c r="B210" s="53"/>
      <c r="C210" s="53"/>
      <c r="D210" s="53"/>
      <c r="E210" s="53"/>
      <c r="F210" s="53"/>
      <c r="G210" s="53"/>
    </row>
    <row r="211" spans="1:7" s="52" customFormat="1" ht="13.2">
      <c r="A211" s="53"/>
      <c r="B211" s="53"/>
      <c r="C211" s="53"/>
      <c r="D211" s="53"/>
      <c r="E211" s="53"/>
      <c r="F211" s="53"/>
      <c r="G211" s="53"/>
    </row>
    <row r="212" spans="1:7" s="52" customFormat="1" ht="13.2">
      <c r="A212" s="53"/>
      <c r="B212" s="53"/>
      <c r="C212" s="53"/>
      <c r="D212" s="53"/>
      <c r="E212" s="53"/>
      <c r="F212" s="53"/>
      <c r="G212" s="53"/>
    </row>
    <row r="213" spans="1:7" s="52" customFormat="1" ht="13.2">
      <c r="A213" s="53"/>
      <c r="B213" s="53"/>
      <c r="C213" s="53"/>
      <c r="D213" s="53"/>
      <c r="E213" s="53"/>
      <c r="F213" s="53"/>
      <c r="G213" s="53"/>
    </row>
    <row r="214" spans="1:7" s="52" customFormat="1" ht="13.2">
      <c r="A214" s="53"/>
      <c r="B214" s="53"/>
      <c r="C214" s="53"/>
      <c r="D214" s="53"/>
      <c r="E214" s="53"/>
      <c r="F214" s="53"/>
      <c r="G214" s="53"/>
    </row>
    <row r="215" spans="1:7" s="52" customFormat="1" ht="13.2">
      <c r="A215" s="53"/>
      <c r="B215" s="53"/>
      <c r="C215" s="53"/>
      <c r="D215" s="53"/>
      <c r="E215" s="53"/>
      <c r="F215" s="53"/>
      <c r="G215" s="53"/>
    </row>
    <row r="216" spans="1:7" s="52" customFormat="1" ht="13.2">
      <c r="A216" s="53"/>
      <c r="B216" s="53"/>
      <c r="C216" s="53"/>
      <c r="D216" s="53"/>
      <c r="E216" s="53"/>
      <c r="F216" s="53"/>
      <c r="G216" s="53"/>
    </row>
    <row r="217" spans="1:7" s="52" customFormat="1" ht="13.2">
      <c r="A217" s="53"/>
      <c r="B217" s="53"/>
      <c r="C217" s="53"/>
      <c r="D217" s="53"/>
      <c r="E217" s="53"/>
      <c r="F217" s="53"/>
      <c r="G217" s="53"/>
    </row>
    <row r="218" spans="1:7" s="52" customFormat="1" ht="13.2">
      <c r="A218" s="53"/>
      <c r="B218" s="53"/>
      <c r="C218" s="53"/>
      <c r="D218" s="53"/>
      <c r="E218" s="53"/>
      <c r="F218" s="53"/>
      <c r="G218" s="53"/>
    </row>
    <row r="219" spans="1:7" s="52" customFormat="1" ht="13.2">
      <c r="A219" s="53"/>
      <c r="B219" s="53"/>
      <c r="C219" s="53"/>
      <c r="D219" s="53"/>
      <c r="E219" s="53"/>
      <c r="F219" s="53"/>
      <c r="G219" s="53"/>
    </row>
    <row r="220" spans="1:7" s="52" customFormat="1" ht="13.2">
      <c r="A220" s="53"/>
      <c r="B220" s="53"/>
      <c r="C220" s="53"/>
      <c r="D220" s="53"/>
      <c r="E220" s="53"/>
      <c r="F220" s="53"/>
      <c r="G220" s="53"/>
    </row>
    <row r="221" spans="1:7" s="52" customFormat="1" ht="13.2">
      <c r="A221" s="53"/>
      <c r="B221" s="53"/>
      <c r="C221" s="53"/>
      <c r="D221" s="53"/>
      <c r="E221" s="53"/>
      <c r="F221" s="53"/>
      <c r="G221" s="53"/>
    </row>
    <row r="222" spans="1:7" s="52" customFormat="1" ht="13.2">
      <c r="A222" s="53"/>
      <c r="B222" s="53"/>
      <c r="C222" s="53"/>
      <c r="D222" s="53"/>
      <c r="E222" s="53"/>
      <c r="F222" s="53"/>
      <c r="G222" s="53"/>
    </row>
    <row r="223" spans="1:7" s="52" customFormat="1" ht="13.2">
      <c r="A223" s="53"/>
      <c r="B223" s="53"/>
      <c r="C223" s="53"/>
      <c r="D223" s="53"/>
      <c r="E223" s="53"/>
      <c r="F223" s="53"/>
      <c r="G223" s="53"/>
    </row>
    <row r="224" spans="1:7" s="52" customFormat="1" ht="13.2">
      <c r="A224" s="53"/>
      <c r="B224" s="53"/>
      <c r="C224" s="53"/>
      <c r="D224" s="53"/>
      <c r="E224" s="53"/>
      <c r="F224" s="53"/>
      <c r="G224" s="53"/>
    </row>
    <row r="225" spans="1:7" s="52" customFormat="1" ht="13.2">
      <c r="A225" s="53"/>
      <c r="B225" s="53"/>
      <c r="C225" s="53"/>
      <c r="D225" s="53"/>
      <c r="E225" s="53"/>
      <c r="F225" s="53"/>
      <c r="G225" s="53"/>
    </row>
    <row r="226" spans="1:7" s="52" customFormat="1" ht="13.2">
      <c r="A226" s="53"/>
      <c r="B226" s="53"/>
      <c r="C226" s="53"/>
      <c r="D226" s="53"/>
      <c r="E226" s="53"/>
      <c r="F226" s="53"/>
      <c r="G226" s="53"/>
    </row>
    <row r="227" spans="1:7" s="52" customFormat="1" ht="13.2">
      <c r="A227" s="53"/>
      <c r="B227" s="53"/>
      <c r="C227" s="53"/>
      <c r="D227" s="53"/>
      <c r="E227" s="53"/>
      <c r="F227" s="53"/>
      <c r="G227" s="53"/>
    </row>
    <row r="228" spans="1:7" s="52" customFormat="1" ht="13.2">
      <c r="A228" s="53"/>
      <c r="B228" s="53"/>
      <c r="C228" s="53"/>
      <c r="D228" s="53"/>
      <c r="E228" s="53"/>
      <c r="F228" s="53"/>
      <c r="G228" s="53"/>
    </row>
    <row r="229" spans="1:7" s="52" customFormat="1" ht="13.2">
      <c r="A229" s="53"/>
      <c r="B229" s="53"/>
      <c r="C229" s="53"/>
      <c r="D229" s="53"/>
      <c r="E229" s="53"/>
      <c r="F229" s="53"/>
      <c r="G229" s="53"/>
    </row>
    <row r="230" spans="1:7" s="52" customFormat="1" ht="13.2">
      <c r="A230" s="53"/>
      <c r="B230" s="53"/>
      <c r="C230" s="53"/>
      <c r="D230" s="53"/>
      <c r="E230" s="53"/>
      <c r="F230" s="53"/>
      <c r="G230" s="53"/>
    </row>
    <row r="231" spans="1:7" s="52" customFormat="1" ht="13.2">
      <c r="A231" s="53"/>
      <c r="B231" s="53"/>
      <c r="C231" s="53"/>
      <c r="D231" s="53"/>
      <c r="E231" s="53"/>
      <c r="F231" s="53"/>
      <c r="G231" s="53"/>
    </row>
    <row r="232" spans="1:7" s="52" customFormat="1" ht="13.2">
      <c r="A232" s="53"/>
      <c r="B232" s="53"/>
      <c r="C232" s="53"/>
      <c r="D232" s="53"/>
      <c r="E232" s="53"/>
      <c r="F232" s="53"/>
      <c r="G232" s="53"/>
    </row>
    <row r="233" spans="1:7" s="52" customFormat="1" ht="13.2">
      <c r="A233" s="53"/>
      <c r="B233" s="53"/>
      <c r="C233" s="53"/>
      <c r="D233" s="53"/>
      <c r="E233" s="53"/>
      <c r="F233" s="53"/>
      <c r="G233" s="53"/>
    </row>
    <row r="234" spans="1:7" s="52" customFormat="1" ht="13.2">
      <c r="A234" s="53"/>
      <c r="B234" s="53"/>
      <c r="C234" s="53"/>
      <c r="D234" s="53"/>
      <c r="E234" s="53"/>
      <c r="F234" s="53"/>
      <c r="G234" s="53"/>
    </row>
    <row r="235" spans="1:7" s="52" customFormat="1" ht="13.2">
      <c r="A235" s="53"/>
      <c r="B235" s="53"/>
      <c r="C235" s="53"/>
      <c r="D235" s="53"/>
      <c r="E235" s="53"/>
      <c r="F235" s="53"/>
      <c r="G235" s="53"/>
    </row>
    <row r="236" spans="1:7" s="52" customFormat="1" ht="13.2">
      <c r="A236" s="53"/>
      <c r="B236" s="53"/>
      <c r="C236" s="53"/>
      <c r="D236" s="53"/>
      <c r="E236" s="53"/>
      <c r="F236" s="53"/>
      <c r="G236" s="53"/>
    </row>
    <row r="237" spans="1:7" s="52" customFormat="1" ht="13.2">
      <c r="A237" s="53"/>
      <c r="B237" s="53"/>
      <c r="C237" s="53"/>
      <c r="D237" s="53"/>
      <c r="E237" s="53"/>
      <c r="F237" s="53"/>
      <c r="G237" s="53"/>
    </row>
    <row r="238" spans="1:7" s="52" customFormat="1" ht="13.2">
      <c r="A238" s="53"/>
      <c r="B238" s="53"/>
      <c r="C238" s="53"/>
      <c r="D238" s="53"/>
      <c r="E238" s="53"/>
      <c r="F238" s="53"/>
      <c r="G238" s="53"/>
    </row>
    <row r="239" spans="1:7" s="52" customFormat="1" ht="13.2">
      <c r="A239" s="53"/>
      <c r="B239" s="53"/>
      <c r="C239" s="53"/>
      <c r="D239" s="53"/>
      <c r="E239" s="53"/>
      <c r="F239" s="53"/>
      <c r="G239" s="53"/>
    </row>
    <row r="240" spans="1:7" s="52" customFormat="1" ht="13.2">
      <c r="A240" s="53"/>
      <c r="B240" s="53"/>
      <c r="C240" s="53"/>
      <c r="D240" s="53"/>
      <c r="E240" s="53"/>
      <c r="F240" s="53"/>
      <c r="G240" s="53"/>
    </row>
    <row r="241" spans="1:7" s="52" customFormat="1" ht="13.2">
      <c r="A241" s="53"/>
      <c r="B241" s="53"/>
      <c r="C241" s="53"/>
      <c r="D241" s="53"/>
      <c r="E241" s="53"/>
      <c r="F241" s="53"/>
      <c r="G241" s="53"/>
    </row>
    <row r="242" spans="1:7" s="52" customFormat="1" ht="13.2">
      <c r="A242" s="53"/>
      <c r="B242" s="53"/>
      <c r="C242" s="53"/>
      <c r="D242" s="53"/>
      <c r="E242" s="53"/>
      <c r="F242" s="53"/>
      <c r="G242" s="53"/>
    </row>
    <row r="243" spans="1:7" s="52" customFormat="1" ht="13.2">
      <c r="A243" s="53"/>
      <c r="B243" s="53"/>
      <c r="C243" s="53"/>
      <c r="D243" s="53"/>
      <c r="E243" s="53"/>
      <c r="F243" s="53"/>
      <c r="G243" s="53"/>
    </row>
    <row r="244" spans="1:7" s="52" customFormat="1" ht="13.2">
      <c r="A244" s="53"/>
      <c r="B244" s="53"/>
      <c r="C244" s="53"/>
      <c r="D244" s="53"/>
      <c r="E244" s="53"/>
      <c r="F244" s="53"/>
      <c r="G244" s="53"/>
    </row>
    <row r="245" spans="1:7" s="52" customFormat="1" ht="13.2">
      <c r="A245" s="53"/>
      <c r="B245" s="53"/>
      <c r="C245" s="53"/>
      <c r="D245" s="53"/>
      <c r="E245" s="53"/>
      <c r="F245" s="53"/>
      <c r="G245" s="53"/>
    </row>
    <row r="246" spans="1:7" s="52" customFormat="1" ht="13.2">
      <c r="A246" s="53"/>
      <c r="B246" s="53"/>
      <c r="C246" s="53"/>
      <c r="D246" s="53"/>
      <c r="E246" s="53"/>
      <c r="F246" s="53"/>
      <c r="G246" s="53"/>
    </row>
    <row r="247" spans="1:7" s="52" customFormat="1" ht="13.2">
      <c r="A247" s="53"/>
      <c r="B247" s="53"/>
      <c r="C247" s="53"/>
      <c r="D247" s="53"/>
      <c r="E247" s="53"/>
      <c r="F247" s="53"/>
      <c r="G247" s="53"/>
    </row>
    <row r="248" spans="1:7" s="52" customFormat="1" ht="13.2">
      <c r="A248" s="53"/>
      <c r="B248" s="53"/>
      <c r="C248" s="53"/>
      <c r="D248" s="53"/>
      <c r="E248" s="53"/>
      <c r="F248" s="53"/>
      <c r="G248" s="53"/>
    </row>
    <row r="249" spans="1:7" s="52" customFormat="1" ht="13.2">
      <c r="A249" s="53"/>
      <c r="B249" s="53"/>
      <c r="C249" s="53"/>
      <c r="D249" s="53"/>
      <c r="E249" s="53"/>
      <c r="F249" s="53"/>
      <c r="G249" s="53"/>
    </row>
    <row r="250" spans="1:7" s="52" customFormat="1" ht="13.2">
      <c r="A250" s="53"/>
      <c r="B250" s="53"/>
      <c r="C250" s="53"/>
      <c r="D250" s="53"/>
      <c r="E250" s="53"/>
      <c r="F250" s="53"/>
      <c r="G250" s="53"/>
    </row>
    <row r="251" spans="1:7" s="52" customFormat="1" ht="13.2">
      <c r="A251" s="53"/>
      <c r="B251" s="53"/>
      <c r="C251" s="53"/>
      <c r="D251" s="53"/>
      <c r="E251" s="53"/>
      <c r="F251" s="53"/>
      <c r="G251" s="53"/>
    </row>
    <row r="252" spans="1:7" s="52" customFormat="1" ht="13.2">
      <c r="A252" s="53"/>
      <c r="B252" s="53"/>
      <c r="C252" s="53"/>
      <c r="D252" s="53"/>
      <c r="E252" s="53"/>
      <c r="F252" s="53"/>
      <c r="G252" s="53"/>
    </row>
    <row r="253" spans="1:7" s="52" customFormat="1" ht="13.2">
      <c r="A253" s="53"/>
      <c r="B253" s="53"/>
      <c r="C253" s="53"/>
      <c r="D253" s="53"/>
      <c r="E253" s="53"/>
      <c r="F253" s="53"/>
      <c r="G253" s="53"/>
    </row>
    <row r="254" spans="1:7" s="52" customFormat="1" ht="13.2">
      <c r="A254" s="53"/>
      <c r="B254" s="53"/>
      <c r="C254" s="53"/>
      <c r="D254" s="53"/>
      <c r="E254" s="53"/>
      <c r="F254" s="53"/>
      <c r="G254" s="53"/>
    </row>
    <row r="255" spans="1:7" s="52" customFormat="1" ht="13.2">
      <c r="A255" s="53"/>
      <c r="B255" s="53"/>
      <c r="C255" s="53"/>
      <c r="D255" s="53"/>
      <c r="E255" s="53"/>
      <c r="F255" s="53"/>
      <c r="G255" s="53"/>
    </row>
    <row r="256" spans="1:7" s="52" customFormat="1" ht="13.2">
      <c r="A256" s="53"/>
      <c r="B256" s="53"/>
      <c r="C256" s="53"/>
      <c r="D256" s="53"/>
      <c r="E256" s="53"/>
      <c r="F256" s="53"/>
      <c r="G256" s="53"/>
    </row>
    <row r="257" spans="1:7" s="52" customFormat="1" ht="13.2">
      <c r="A257" s="53"/>
      <c r="B257" s="53"/>
      <c r="C257" s="53"/>
      <c r="D257" s="53"/>
      <c r="E257" s="53"/>
      <c r="F257" s="53"/>
      <c r="G257" s="53"/>
    </row>
    <row r="258" spans="1:7" s="52" customFormat="1" ht="13.2">
      <c r="A258" s="53"/>
      <c r="B258" s="53"/>
      <c r="C258" s="53"/>
      <c r="D258" s="53"/>
      <c r="E258" s="53"/>
      <c r="F258" s="53"/>
      <c r="G258" s="53"/>
    </row>
    <row r="259" spans="1:7" s="52" customFormat="1" ht="13.2">
      <c r="A259" s="53"/>
      <c r="B259" s="53"/>
      <c r="C259" s="53"/>
      <c r="D259" s="53"/>
      <c r="E259" s="53"/>
      <c r="F259" s="53"/>
      <c r="G259" s="53"/>
    </row>
    <row r="260" spans="1:7" s="52" customFormat="1" ht="13.2">
      <c r="A260" s="53"/>
      <c r="B260" s="53"/>
      <c r="C260" s="53"/>
      <c r="D260" s="53"/>
      <c r="E260" s="53"/>
      <c r="F260" s="53"/>
      <c r="G260" s="53"/>
    </row>
    <row r="261" spans="1:7" s="52" customFormat="1" ht="13.2">
      <c r="A261" s="53"/>
      <c r="B261" s="53"/>
      <c r="C261" s="53"/>
      <c r="D261" s="53"/>
      <c r="E261" s="53"/>
      <c r="F261" s="53"/>
      <c r="G261" s="53"/>
    </row>
    <row r="262" spans="1:7" s="52" customFormat="1" ht="13.2">
      <c r="A262" s="53"/>
      <c r="B262" s="53"/>
      <c r="C262" s="53"/>
      <c r="D262" s="53"/>
      <c r="E262" s="53"/>
      <c r="F262" s="53"/>
      <c r="G262" s="53"/>
    </row>
    <row r="263" spans="1:7" s="52" customFormat="1" ht="13.2">
      <c r="A263" s="53"/>
      <c r="B263" s="53"/>
      <c r="C263" s="53"/>
      <c r="D263" s="53"/>
      <c r="E263" s="53"/>
      <c r="F263" s="53"/>
      <c r="G263" s="53"/>
    </row>
    <row r="264" spans="1:7" s="52" customFormat="1" ht="13.2">
      <c r="A264" s="53"/>
      <c r="B264" s="53"/>
      <c r="C264" s="53"/>
      <c r="D264" s="53"/>
      <c r="E264" s="53"/>
      <c r="F264" s="53"/>
      <c r="G264" s="53"/>
    </row>
    <row r="265" spans="1:7" s="52" customFormat="1" ht="13.2">
      <c r="A265" s="53"/>
      <c r="B265" s="53"/>
      <c r="C265" s="53"/>
      <c r="D265" s="53"/>
      <c r="E265" s="53"/>
      <c r="F265" s="53"/>
      <c r="G265" s="53"/>
    </row>
    <row r="266" spans="1:7" s="52" customFormat="1" ht="13.2">
      <c r="A266" s="53"/>
      <c r="B266" s="53"/>
      <c r="C266" s="53"/>
      <c r="D266" s="53"/>
      <c r="E266" s="53"/>
      <c r="F266" s="53"/>
      <c r="G266" s="53"/>
    </row>
    <row r="267" spans="1:7" s="52" customFormat="1" ht="13.2">
      <c r="A267" s="53"/>
      <c r="B267" s="53"/>
      <c r="C267" s="53"/>
      <c r="D267" s="53"/>
      <c r="E267" s="53"/>
      <c r="F267" s="53"/>
      <c r="G267" s="53"/>
    </row>
    <row r="268" spans="1:7" s="52" customFormat="1" ht="13.2">
      <c r="A268" s="53"/>
      <c r="B268" s="53"/>
      <c r="C268" s="53"/>
      <c r="D268" s="53"/>
      <c r="E268" s="53"/>
      <c r="F268" s="53"/>
      <c r="G268" s="53"/>
    </row>
    <row r="269" spans="1:7" s="52" customFormat="1" ht="13.2">
      <c r="A269" s="53"/>
      <c r="B269" s="53"/>
      <c r="C269" s="53"/>
      <c r="D269" s="53"/>
      <c r="E269" s="53"/>
      <c r="F269" s="53"/>
      <c r="G269" s="53"/>
    </row>
    <row r="270" spans="1:7" s="52" customFormat="1" ht="13.2">
      <c r="A270" s="53"/>
      <c r="B270" s="53"/>
      <c r="C270" s="53"/>
      <c r="D270" s="53"/>
      <c r="E270" s="53"/>
      <c r="F270" s="53"/>
      <c r="G270" s="53"/>
    </row>
    <row r="271" spans="1:7" s="52" customFormat="1" ht="13.2">
      <c r="A271" s="53"/>
      <c r="B271" s="53"/>
      <c r="C271" s="53"/>
      <c r="D271" s="53"/>
      <c r="E271" s="53"/>
      <c r="F271" s="53"/>
      <c r="G271" s="53"/>
    </row>
    <row r="272" spans="1:7" s="52" customFormat="1" ht="13.2">
      <c r="A272" s="53"/>
      <c r="B272" s="53"/>
      <c r="C272" s="53"/>
      <c r="D272" s="53"/>
      <c r="E272" s="53"/>
      <c r="F272" s="53"/>
      <c r="G272" s="53"/>
    </row>
    <row r="273" spans="1:7" s="52" customFormat="1" ht="13.2">
      <c r="A273" s="53"/>
      <c r="B273" s="53"/>
      <c r="C273" s="53"/>
      <c r="D273" s="53"/>
      <c r="E273" s="53"/>
      <c r="F273" s="53"/>
      <c r="G273" s="53"/>
    </row>
    <row r="274" spans="1:7" s="52" customFormat="1" ht="13.2">
      <c r="A274" s="53"/>
      <c r="B274" s="53"/>
      <c r="C274" s="53"/>
      <c r="D274" s="53"/>
      <c r="E274" s="53"/>
      <c r="F274" s="53"/>
      <c r="G274" s="53"/>
    </row>
    <row r="275" spans="1:7" s="52" customFormat="1" ht="13.2">
      <c r="A275" s="53"/>
      <c r="B275" s="53"/>
      <c r="C275" s="53"/>
      <c r="D275" s="53"/>
      <c r="E275" s="53"/>
      <c r="F275" s="53"/>
      <c r="G275" s="53"/>
    </row>
    <row r="276" spans="1:7" s="52" customFormat="1" ht="13.2">
      <c r="A276" s="53"/>
      <c r="B276" s="53"/>
      <c r="C276" s="53"/>
      <c r="D276" s="53"/>
      <c r="E276" s="53"/>
      <c r="F276" s="53"/>
      <c r="G276" s="53"/>
    </row>
    <row r="277" spans="1:7" s="52" customFormat="1" ht="13.2">
      <c r="A277" s="53"/>
      <c r="B277" s="53"/>
      <c r="C277" s="53"/>
      <c r="D277" s="53"/>
      <c r="E277" s="53"/>
      <c r="F277" s="53"/>
      <c r="G277" s="53"/>
    </row>
    <row r="278" spans="1:7" s="52" customFormat="1" ht="13.2">
      <c r="A278" s="53"/>
      <c r="B278" s="53"/>
      <c r="C278" s="53"/>
      <c r="D278" s="53"/>
      <c r="E278" s="53"/>
      <c r="F278" s="53"/>
      <c r="G278" s="53"/>
    </row>
    <row r="279" spans="1:7" s="52" customFormat="1" ht="13.2">
      <c r="A279" s="53"/>
      <c r="B279" s="53"/>
      <c r="C279" s="53"/>
      <c r="D279" s="53"/>
      <c r="E279" s="53"/>
      <c r="F279" s="53"/>
      <c r="G279" s="53"/>
    </row>
    <row r="280" spans="1:7" s="52" customFormat="1" ht="13.2">
      <c r="A280" s="53"/>
      <c r="B280" s="53"/>
      <c r="C280" s="53"/>
      <c r="D280" s="53"/>
      <c r="E280" s="53"/>
      <c r="F280" s="53"/>
      <c r="G280" s="53"/>
    </row>
    <row r="281" spans="1:7" s="52" customFormat="1" ht="13.2">
      <c r="A281" s="53"/>
      <c r="B281" s="53"/>
      <c r="C281" s="53"/>
      <c r="D281" s="53"/>
      <c r="E281" s="53"/>
      <c r="F281" s="53"/>
      <c r="G281" s="53"/>
    </row>
    <row r="282" spans="1:7" s="52" customFormat="1" ht="13.2">
      <c r="A282" s="53"/>
      <c r="B282" s="53"/>
      <c r="C282" s="53"/>
      <c r="D282" s="53"/>
      <c r="E282" s="53"/>
      <c r="F282" s="53"/>
      <c r="G282" s="53"/>
    </row>
    <row r="283" spans="1:7" s="52" customFormat="1" ht="13.2">
      <c r="A283" s="53"/>
      <c r="B283" s="53"/>
      <c r="C283" s="53"/>
      <c r="D283" s="53"/>
      <c r="E283" s="53"/>
      <c r="F283" s="53"/>
      <c r="G283" s="53"/>
    </row>
    <row r="284" spans="1:7" s="52" customFormat="1" ht="13.2">
      <c r="A284" s="53"/>
      <c r="B284" s="53"/>
      <c r="C284" s="53"/>
      <c r="D284" s="53"/>
      <c r="E284" s="53"/>
      <c r="F284" s="53"/>
      <c r="G284" s="53"/>
    </row>
    <row r="285" spans="1:7" s="52" customFormat="1" ht="13.2">
      <c r="A285" s="53"/>
      <c r="B285" s="53"/>
      <c r="C285" s="53"/>
      <c r="D285" s="53"/>
      <c r="E285" s="53"/>
      <c r="F285" s="53"/>
      <c r="G285" s="53"/>
    </row>
    <row r="286" spans="1:7" s="52" customFormat="1" ht="13.2">
      <c r="A286" s="53"/>
      <c r="B286" s="53"/>
      <c r="C286" s="53"/>
      <c r="D286" s="53"/>
      <c r="E286" s="53"/>
      <c r="F286" s="53"/>
      <c r="G286" s="53"/>
    </row>
    <row r="287" spans="1:7" s="52" customFormat="1" ht="13.2">
      <c r="A287" s="53"/>
      <c r="B287" s="53"/>
      <c r="C287" s="53"/>
      <c r="D287" s="53"/>
      <c r="E287" s="53"/>
      <c r="F287" s="53"/>
      <c r="G287" s="53"/>
    </row>
    <row r="288" spans="1:7" s="52" customFormat="1" ht="13.2">
      <c r="A288" s="53"/>
      <c r="B288" s="53"/>
      <c r="C288" s="53"/>
      <c r="D288" s="53"/>
      <c r="E288" s="53"/>
      <c r="F288" s="53"/>
      <c r="G288" s="53"/>
    </row>
    <row r="289" spans="1:7" s="52" customFormat="1" ht="13.2">
      <c r="A289" s="53"/>
      <c r="B289" s="53"/>
      <c r="C289" s="53"/>
      <c r="D289" s="53"/>
      <c r="E289" s="53"/>
      <c r="F289" s="53"/>
      <c r="G289" s="53"/>
    </row>
    <row r="290" spans="1:7" s="52" customFormat="1" ht="13.2">
      <c r="A290" s="53"/>
      <c r="B290" s="53"/>
      <c r="C290" s="53"/>
      <c r="D290" s="53"/>
      <c r="E290" s="53"/>
      <c r="F290" s="53"/>
      <c r="G290" s="53"/>
    </row>
    <row r="291" spans="1:7" s="52" customFormat="1" ht="13.2">
      <c r="A291" s="53"/>
      <c r="B291" s="53"/>
      <c r="C291" s="53"/>
      <c r="D291" s="53"/>
      <c r="E291" s="53"/>
      <c r="F291" s="53"/>
      <c r="G291" s="53"/>
    </row>
    <row r="292" spans="1:7" s="52" customFormat="1" ht="13.2">
      <c r="A292" s="53"/>
      <c r="B292" s="53"/>
      <c r="C292" s="53"/>
      <c r="D292" s="53"/>
      <c r="E292" s="53"/>
      <c r="F292" s="53"/>
      <c r="G292" s="53"/>
    </row>
    <row r="293" spans="1:7" s="52" customFormat="1" ht="13.2">
      <c r="A293" s="53"/>
      <c r="B293" s="53"/>
      <c r="C293" s="53"/>
      <c r="D293" s="53"/>
      <c r="E293" s="53"/>
      <c r="F293" s="53"/>
      <c r="G293" s="53"/>
    </row>
    <row r="294" spans="1:7" s="52" customFormat="1" ht="13.2">
      <c r="A294" s="53"/>
      <c r="B294" s="53"/>
      <c r="C294" s="53"/>
      <c r="D294" s="53"/>
      <c r="E294" s="53"/>
      <c r="F294" s="53"/>
      <c r="G294" s="53"/>
    </row>
    <row r="295" spans="1:7" s="52" customFormat="1" ht="13.2">
      <c r="A295" s="53"/>
      <c r="B295" s="53"/>
      <c r="C295" s="53"/>
      <c r="D295" s="53"/>
      <c r="E295" s="53"/>
      <c r="F295" s="53"/>
      <c r="G295" s="53"/>
    </row>
    <row r="296" spans="1:7" s="52" customFormat="1" ht="13.2">
      <c r="A296" s="53"/>
      <c r="B296" s="53"/>
      <c r="C296" s="53"/>
      <c r="D296" s="53"/>
      <c r="E296" s="53"/>
      <c r="F296" s="53"/>
      <c r="G296" s="53"/>
    </row>
    <row r="297" spans="1:7" s="52" customFormat="1" ht="13.2">
      <c r="A297" s="53"/>
      <c r="B297" s="53"/>
      <c r="C297" s="53"/>
      <c r="D297" s="53"/>
      <c r="E297" s="53"/>
      <c r="F297" s="53"/>
      <c r="G297" s="53"/>
    </row>
    <row r="298" spans="1:7" s="52" customFormat="1" ht="13.2">
      <c r="A298" s="53"/>
      <c r="B298" s="53"/>
      <c r="C298" s="53"/>
      <c r="D298" s="53"/>
      <c r="E298" s="53"/>
      <c r="F298" s="53"/>
      <c r="G298" s="53"/>
    </row>
    <row r="299" spans="1:7" s="52" customFormat="1" ht="13.2">
      <c r="A299" s="53"/>
      <c r="B299" s="53"/>
      <c r="C299" s="53"/>
      <c r="D299" s="53"/>
      <c r="E299" s="53"/>
      <c r="F299" s="53"/>
      <c r="G299" s="53"/>
    </row>
    <row r="300" spans="1:7" s="52" customFormat="1" ht="13.2">
      <c r="A300" s="53"/>
      <c r="B300" s="53"/>
      <c r="C300" s="53"/>
      <c r="D300" s="53"/>
      <c r="E300" s="53"/>
      <c r="F300" s="53"/>
      <c r="G300" s="53"/>
    </row>
    <row r="301" spans="1:7" s="52" customFormat="1" ht="13.2">
      <c r="A301" s="53"/>
      <c r="B301" s="53"/>
      <c r="C301" s="53"/>
      <c r="D301" s="53"/>
      <c r="E301" s="53"/>
      <c r="F301" s="53"/>
      <c r="G301" s="53"/>
    </row>
    <row r="302" spans="1:7" s="52" customFormat="1" ht="13.2">
      <c r="A302" s="53"/>
      <c r="B302" s="53"/>
      <c r="C302" s="53"/>
      <c r="D302" s="53"/>
      <c r="E302" s="53"/>
      <c r="F302" s="53"/>
      <c r="G302" s="53"/>
    </row>
    <row r="303" spans="1:7" s="52" customFormat="1" ht="13.2">
      <c r="A303" s="53"/>
      <c r="B303" s="53"/>
      <c r="C303" s="53"/>
      <c r="D303" s="53"/>
      <c r="E303" s="53"/>
      <c r="F303" s="53"/>
      <c r="G303" s="53"/>
    </row>
    <row r="304" spans="1:7" s="52" customFormat="1" ht="13.2">
      <c r="A304" s="53"/>
      <c r="B304" s="53"/>
      <c r="C304" s="53"/>
      <c r="D304" s="53"/>
      <c r="E304" s="53"/>
      <c r="F304" s="53"/>
      <c r="G304" s="53"/>
    </row>
    <row r="305" spans="1:7" s="52" customFormat="1" ht="13.2">
      <c r="A305" s="53"/>
      <c r="B305" s="53"/>
      <c r="C305" s="53"/>
      <c r="D305" s="53"/>
      <c r="E305" s="53"/>
      <c r="F305" s="53"/>
      <c r="G305" s="53"/>
    </row>
    <row r="306" spans="1:7" s="52" customFormat="1" ht="13.2">
      <c r="A306" s="53"/>
      <c r="B306" s="53"/>
      <c r="C306" s="53"/>
      <c r="D306" s="53"/>
      <c r="E306" s="53"/>
      <c r="F306" s="53"/>
      <c r="G306" s="53"/>
    </row>
    <row r="307" spans="1:7" s="52" customFormat="1" ht="13.2">
      <c r="A307" s="53"/>
      <c r="B307" s="53"/>
      <c r="C307" s="53"/>
      <c r="D307" s="53"/>
      <c r="E307" s="53"/>
      <c r="F307" s="53"/>
      <c r="G307" s="53"/>
    </row>
    <row r="308" spans="1:7" s="52" customFormat="1" ht="13.2">
      <c r="A308" s="53"/>
      <c r="B308" s="53"/>
      <c r="C308" s="53"/>
      <c r="D308" s="53"/>
      <c r="E308" s="53"/>
      <c r="F308" s="53"/>
      <c r="G308" s="53"/>
    </row>
    <row r="309" spans="1:7" s="52" customFormat="1" ht="13.2">
      <c r="A309" s="53"/>
      <c r="B309" s="53"/>
      <c r="C309" s="53"/>
      <c r="D309" s="53"/>
      <c r="E309" s="53"/>
      <c r="F309" s="53"/>
      <c r="G309" s="53"/>
    </row>
    <row r="310" spans="1:7" s="52" customFormat="1" ht="13.2">
      <c r="A310" s="53"/>
      <c r="B310" s="53"/>
      <c r="C310" s="53"/>
      <c r="D310" s="53"/>
      <c r="E310" s="53"/>
      <c r="F310" s="53"/>
      <c r="G310" s="53"/>
    </row>
    <row r="311" spans="1:7" s="52" customFormat="1" ht="13.2">
      <c r="A311" s="53"/>
      <c r="B311" s="53"/>
      <c r="C311" s="53"/>
      <c r="D311" s="53"/>
      <c r="E311" s="53"/>
      <c r="F311" s="53"/>
      <c r="G311" s="53"/>
    </row>
    <row r="312" spans="1:7" s="52" customFormat="1" ht="13.2">
      <c r="A312" s="53"/>
      <c r="B312" s="53"/>
      <c r="C312" s="53"/>
      <c r="D312" s="53"/>
      <c r="E312" s="53"/>
      <c r="F312" s="53"/>
      <c r="G312" s="53"/>
    </row>
    <row r="313" spans="1:7" s="52" customFormat="1" ht="13.2">
      <c r="A313" s="53"/>
      <c r="B313" s="53"/>
      <c r="C313" s="53"/>
      <c r="D313" s="53"/>
      <c r="E313" s="53"/>
      <c r="F313" s="53"/>
      <c r="G313" s="53"/>
    </row>
    <row r="314" spans="1:7" s="52" customFormat="1" ht="13.2">
      <c r="A314" s="53"/>
      <c r="B314" s="53"/>
      <c r="C314" s="53"/>
      <c r="D314" s="53"/>
      <c r="E314" s="53"/>
      <c r="F314" s="53"/>
      <c r="G314" s="53"/>
    </row>
    <row r="315" spans="1:7" s="52" customFormat="1" ht="13.2">
      <c r="A315" s="53"/>
      <c r="B315" s="53"/>
      <c r="C315" s="53"/>
      <c r="D315" s="53"/>
      <c r="E315" s="53"/>
      <c r="F315" s="53"/>
      <c r="G315" s="53"/>
    </row>
    <row r="316" spans="1:7" s="52" customFormat="1" ht="13.2">
      <c r="A316" s="53"/>
      <c r="B316" s="53"/>
      <c r="C316" s="53"/>
      <c r="D316" s="53"/>
      <c r="E316" s="53"/>
      <c r="F316" s="53"/>
      <c r="G316" s="53"/>
    </row>
    <row r="317" spans="1:7" s="52" customFormat="1" ht="13.2">
      <c r="A317" s="53"/>
      <c r="B317" s="53"/>
      <c r="C317" s="53"/>
      <c r="D317" s="53"/>
      <c r="E317" s="53"/>
      <c r="F317" s="53"/>
      <c r="G317" s="53"/>
    </row>
    <row r="318" spans="1:7" s="52" customFormat="1" ht="13.2">
      <c r="A318" s="53"/>
      <c r="B318" s="53"/>
      <c r="C318" s="53"/>
      <c r="D318" s="53"/>
      <c r="E318" s="53"/>
      <c r="F318" s="53"/>
      <c r="G318" s="53"/>
    </row>
    <row r="319" spans="1:7" s="52" customFormat="1" ht="13.2">
      <c r="A319" s="53"/>
      <c r="B319" s="53"/>
      <c r="C319" s="53"/>
      <c r="D319" s="53"/>
      <c r="E319" s="53"/>
      <c r="F319" s="53"/>
      <c r="G319" s="53"/>
    </row>
    <row r="320" spans="1:7" s="52" customFormat="1" ht="13.2">
      <c r="A320" s="53"/>
      <c r="B320" s="53"/>
      <c r="C320" s="53"/>
      <c r="D320" s="53"/>
      <c r="E320" s="53"/>
      <c r="F320" s="53"/>
      <c r="G320" s="53"/>
    </row>
    <row r="321" spans="1:7" s="52" customFormat="1" ht="13.2">
      <c r="A321" s="53"/>
      <c r="B321" s="53"/>
      <c r="C321" s="53"/>
      <c r="D321" s="53"/>
      <c r="E321" s="53"/>
      <c r="F321" s="53"/>
      <c r="G321" s="53"/>
    </row>
    <row r="322" spans="1:7" s="52" customFormat="1" ht="13.2">
      <c r="A322" s="53"/>
      <c r="B322" s="53"/>
      <c r="C322" s="53"/>
      <c r="D322" s="53"/>
      <c r="E322" s="53"/>
      <c r="F322" s="53"/>
      <c r="G322" s="53"/>
    </row>
    <row r="323" spans="1:7" s="52" customFormat="1" ht="13.2">
      <c r="A323" s="53"/>
      <c r="B323" s="53"/>
      <c r="C323" s="53"/>
      <c r="D323" s="53"/>
      <c r="E323" s="53"/>
      <c r="F323" s="53"/>
      <c r="G323" s="53"/>
    </row>
    <row r="324" spans="1:7" s="52" customFormat="1" ht="13.2">
      <c r="A324" s="53"/>
      <c r="B324" s="53"/>
      <c r="C324" s="53"/>
      <c r="D324" s="53"/>
      <c r="E324" s="53"/>
      <c r="F324" s="53"/>
      <c r="G324" s="53"/>
    </row>
    <row r="325" spans="1:7" s="52" customFormat="1" ht="13.2">
      <c r="A325" s="53"/>
      <c r="B325" s="53"/>
      <c r="C325" s="53"/>
      <c r="D325" s="53"/>
      <c r="E325" s="53"/>
      <c r="F325" s="53"/>
      <c r="G325" s="53"/>
    </row>
    <row r="326" spans="1:7" s="52" customFormat="1" ht="13.2">
      <c r="A326" s="53"/>
      <c r="B326" s="53"/>
      <c r="C326" s="53"/>
      <c r="D326" s="53"/>
      <c r="E326" s="53"/>
      <c r="F326" s="53"/>
      <c r="G326" s="53"/>
    </row>
    <row r="327" spans="1:7" s="52" customFormat="1" ht="13.2">
      <c r="A327" s="53"/>
      <c r="B327" s="53"/>
      <c r="C327" s="53"/>
      <c r="D327" s="53"/>
      <c r="E327" s="53"/>
      <c r="F327" s="53"/>
      <c r="G327" s="53"/>
    </row>
    <row r="328" spans="1:7" s="52" customFormat="1" ht="13.2">
      <c r="A328" s="53"/>
      <c r="B328" s="53"/>
      <c r="C328" s="53"/>
      <c r="D328" s="53"/>
      <c r="E328" s="53"/>
      <c r="F328" s="53"/>
      <c r="G328" s="53"/>
    </row>
    <row r="329" spans="1:7" s="52" customFormat="1" ht="13.2">
      <c r="A329" s="53"/>
      <c r="B329" s="53"/>
      <c r="C329" s="53"/>
      <c r="D329" s="53"/>
      <c r="E329" s="53"/>
      <c r="F329" s="53"/>
      <c r="G329" s="53"/>
    </row>
    <row r="330" spans="1:7" s="52" customFormat="1" ht="13.2">
      <c r="A330" s="53"/>
      <c r="B330" s="53"/>
      <c r="C330" s="53"/>
      <c r="D330" s="53"/>
      <c r="E330" s="53"/>
      <c r="F330" s="53"/>
      <c r="G330" s="53"/>
    </row>
    <row r="331" spans="1:7" s="52" customFormat="1" ht="13.2">
      <c r="A331" s="53"/>
      <c r="B331" s="53"/>
      <c r="C331" s="53"/>
      <c r="D331" s="53"/>
      <c r="E331" s="53"/>
      <c r="F331" s="53"/>
      <c r="G331" s="53"/>
    </row>
    <row r="332" spans="1:7" s="52" customFormat="1" ht="13.2">
      <c r="A332" s="53"/>
      <c r="B332" s="53"/>
      <c r="C332" s="53"/>
      <c r="D332" s="53"/>
      <c r="E332" s="53"/>
      <c r="F332" s="53"/>
      <c r="G332" s="53"/>
    </row>
    <row r="333" spans="1:7" s="52" customFormat="1" ht="13.2">
      <c r="A333" s="53"/>
      <c r="B333" s="53"/>
      <c r="C333" s="53"/>
      <c r="D333" s="53"/>
      <c r="E333" s="53"/>
      <c r="F333" s="53"/>
      <c r="G333" s="53"/>
    </row>
    <row r="334" spans="1:7" s="52" customFormat="1" ht="13.2">
      <c r="A334" s="53"/>
      <c r="B334" s="53"/>
      <c r="C334" s="53"/>
      <c r="D334" s="53"/>
      <c r="E334" s="53"/>
      <c r="F334" s="53"/>
      <c r="G334" s="53"/>
    </row>
    <row r="335" spans="1:7" s="52" customFormat="1" ht="13.2">
      <c r="A335" s="53"/>
      <c r="B335" s="53"/>
      <c r="C335" s="53"/>
      <c r="D335" s="53"/>
      <c r="E335" s="53"/>
      <c r="F335" s="53"/>
      <c r="G335" s="53"/>
    </row>
    <row r="336" spans="1:7" s="52" customFormat="1" ht="13.2">
      <c r="A336" s="53"/>
      <c r="B336" s="53"/>
      <c r="C336" s="53"/>
      <c r="D336" s="53"/>
      <c r="E336" s="53"/>
      <c r="F336" s="53"/>
      <c r="G336" s="53"/>
    </row>
    <row r="337" spans="1:7" s="52" customFormat="1" ht="13.2">
      <c r="A337" s="53"/>
      <c r="B337" s="53"/>
      <c r="C337" s="53"/>
      <c r="D337" s="53"/>
      <c r="E337" s="53"/>
      <c r="F337" s="53"/>
      <c r="G337" s="53"/>
    </row>
    <row r="338" spans="1:7" s="52" customFormat="1" ht="13.2">
      <c r="A338" s="53"/>
      <c r="B338" s="53"/>
      <c r="C338" s="53"/>
      <c r="D338" s="53"/>
      <c r="E338" s="53"/>
      <c r="F338" s="53"/>
      <c r="G338" s="53"/>
    </row>
    <row r="339" spans="1:7" s="52" customFormat="1" ht="13.2">
      <c r="A339" s="53"/>
      <c r="B339" s="53"/>
      <c r="C339" s="53"/>
      <c r="D339" s="53"/>
      <c r="E339" s="53"/>
      <c r="F339" s="53"/>
      <c r="G339" s="53"/>
    </row>
    <row r="340" spans="1:7" s="52" customFormat="1" ht="13.2">
      <c r="A340" s="53"/>
      <c r="B340" s="53"/>
      <c r="C340" s="53"/>
      <c r="D340" s="53"/>
      <c r="E340" s="53"/>
      <c r="F340" s="53"/>
      <c r="G340" s="53"/>
    </row>
    <row r="341" spans="1:7" s="52" customFormat="1" ht="13.2">
      <c r="A341" s="53"/>
      <c r="B341" s="53"/>
      <c r="C341" s="53"/>
      <c r="D341" s="53"/>
      <c r="E341" s="53"/>
      <c r="F341" s="53"/>
      <c r="G341" s="53"/>
    </row>
    <row r="342" spans="1:7" s="52" customFormat="1" ht="13.2">
      <c r="A342" s="53"/>
      <c r="B342" s="53"/>
      <c r="C342" s="53"/>
      <c r="D342" s="53"/>
      <c r="E342" s="53"/>
      <c r="F342" s="53"/>
      <c r="G342" s="53"/>
    </row>
    <row r="343" spans="1:7" s="52" customFormat="1" ht="13.2">
      <c r="A343" s="53"/>
      <c r="B343" s="53"/>
      <c r="C343" s="53"/>
      <c r="D343" s="53"/>
      <c r="E343" s="53"/>
      <c r="F343" s="53"/>
      <c r="G343" s="53"/>
    </row>
    <row r="344" spans="1:7" s="52" customFormat="1" ht="13.2">
      <c r="A344" s="53"/>
      <c r="B344" s="53"/>
      <c r="C344" s="53"/>
      <c r="D344" s="53"/>
      <c r="E344" s="53"/>
      <c r="F344" s="53"/>
      <c r="G344" s="53"/>
    </row>
    <row r="345" spans="1:7" s="52" customFormat="1" ht="13.2">
      <c r="A345" s="53"/>
      <c r="B345" s="53"/>
      <c r="C345" s="53"/>
      <c r="D345" s="53"/>
      <c r="E345" s="53"/>
      <c r="F345" s="53"/>
      <c r="G345" s="53"/>
    </row>
    <row r="346" spans="1:7" s="52" customFormat="1" ht="13.2">
      <c r="A346" s="53"/>
      <c r="B346" s="53"/>
      <c r="C346" s="53"/>
      <c r="D346" s="53"/>
      <c r="E346" s="53"/>
      <c r="F346" s="53"/>
      <c r="G346" s="53"/>
    </row>
    <row r="347" spans="1:7" s="52" customFormat="1" ht="13.2">
      <c r="A347" s="53"/>
      <c r="B347" s="53"/>
      <c r="C347" s="53"/>
      <c r="D347" s="53"/>
      <c r="E347" s="53"/>
      <c r="F347" s="53"/>
      <c r="G347" s="53"/>
    </row>
    <row r="348" spans="1:7" s="52" customFormat="1" ht="13.2">
      <c r="A348" s="53"/>
      <c r="B348" s="53"/>
      <c r="C348" s="53"/>
      <c r="D348" s="53"/>
      <c r="E348" s="53"/>
      <c r="F348" s="53"/>
      <c r="G348" s="53"/>
    </row>
    <row r="349" spans="1:7" s="52" customFormat="1" ht="13.2">
      <c r="A349" s="53"/>
      <c r="B349" s="53"/>
      <c r="C349" s="53"/>
      <c r="D349" s="53"/>
      <c r="E349" s="53"/>
      <c r="F349" s="53"/>
      <c r="G349" s="53"/>
    </row>
    <row r="350" spans="1:7" s="52" customFormat="1" ht="13.2">
      <c r="A350" s="53"/>
      <c r="B350" s="53"/>
      <c r="C350" s="53"/>
      <c r="D350" s="53"/>
      <c r="E350" s="53"/>
      <c r="F350" s="53"/>
      <c r="G350" s="53"/>
    </row>
    <row r="351" spans="1:7" s="52" customFormat="1" ht="13.2">
      <c r="A351" s="53"/>
      <c r="B351" s="53"/>
      <c r="C351" s="53"/>
      <c r="D351" s="53"/>
      <c r="E351" s="53"/>
      <c r="F351" s="53"/>
      <c r="G351" s="53"/>
    </row>
    <row r="352" spans="1:7" s="52" customFormat="1" ht="13.2">
      <c r="A352" s="53"/>
      <c r="B352" s="53"/>
      <c r="C352" s="53"/>
      <c r="D352" s="53"/>
      <c r="E352" s="53"/>
      <c r="F352" s="53"/>
      <c r="G352" s="53"/>
    </row>
    <row r="353" spans="1:7" s="52" customFormat="1" ht="13.2">
      <c r="A353" s="53"/>
      <c r="B353" s="53"/>
      <c r="C353" s="53"/>
      <c r="D353" s="53"/>
      <c r="E353" s="53"/>
      <c r="F353" s="53"/>
      <c r="G353" s="53"/>
    </row>
    <row r="354" spans="1:7" s="52" customFormat="1" ht="13.2">
      <c r="A354" s="53"/>
      <c r="B354" s="53"/>
      <c r="C354" s="53"/>
      <c r="D354" s="53"/>
      <c r="E354" s="53"/>
      <c r="F354" s="53"/>
      <c r="G354" s="53"/>
    </row>
    <row r="355" spans="1:7" s="52" customFormat="1" ht="13.2">
      <c r="A355" s="53"/>
      <c r="B355" s="53"/>
      <c r="C355" s="53"/>
      <c r="D355" s="53"/>
      <c r="E355" s="53"/>
      <c r="F355" s="53"/>
      <c r="G355" s="53"/>
    </row>
    <row r="356" spans="1:7" s="52" customFormat="1" ht="13.2">
      <c r="A356" s="53"/>
      <c r="B356" s="53"/>
      <c r="C356" s="53"/>
      <c r="D356" s="53"/>
      <c r="E356" s="53"/>
      <c r="F356" s="53"/>
      <c r="G356" s="53"/>
    </row>
    <row r="357" spans="1:7" s="52" customFormat="1" ht="13.2">
      <c r="A357" s="53"/>
      <c r="B357" s="53"/>
      <c r="C357" s="53"/>
      <c r="D357" s="53"/>
      <c r="E357" s="53"/>
      <c r="F357" s="53"/>
      <c r="G357" s="53"/>
    </row>
    <row r="358" spans="1:7" s="52" customFormat="1" ht="13.2">
      <c r="A358" s="53"/>
      <c r="B358" s="53"/>
      <c r="C358" s="53"/>
      <c r="D358" s="53"/>
      <c r="E358" s="53"/>
      <c r="F358" s="53"/>
      <c r="G358" s="53"/>
    </row>
    <row r="359" spans="1:7" s="52" customFormat="1" ht="13.2">
      <c r="A359" s="53"/>
      <c r="B359" s="53"/>
      <c r="C359" s="53"/>
      <c r="D359" s="53"/>
      <c r="E359" s="53"/>
      <c r="F359" s="53"/>
      <c r="G359" s="53"/>
    </row>
    <row r="360" spans="1:7" s="52" customFormat="1" ht="13.2">
      <c r="A360" s="53"/>
      <c r="B360" s="53"/>
      <c r="C360" s="53"/>
      <c r="D360" s="53"/>
      <c r="E360" s="53"/>
      <c r="F360" s="53"/>
      <c r="G360" s="53"/>
    </row>
    <row r="361" spans="1:7" s="52" customFormat="1" ht="13.2">
      <c r="A361" s="53"/>
      <c r="B361" s="53"/>
      <c r="C361" s="53"/>
      <c r="D361" s="53"/>
      <c r="E361" s="53"/>
      <c r="F361" s="53"/>
      <c r="G361" s="53"/>
    </row>
    <row r="362" spans="1:7" s="52" customFormat="1" ht="13.2">
      <c r="A362" s="53"/>
      <c r="B362" s="53"/>
      <c r="C362" s="53"/>
      <c r="D362" s="53"/>
      <c r="E362" s="53"/>
      <c r="F362" s="53"/>
      <c r="G362" s="53"/>
    </row>
    <row r="363" spans="1:7" s="52" customFormat="1" ht="13.2">
      <c r="A363" s="53"/>
      <c r="B363" s="53"/>
      <c r="C363" s="53"/>
      <c r="D363" s="53"/>
      <c r="E363" s="53"/>
      <c r="F363" s="53"/>
      <c r="G363" s="53"/>
    </row>
    <row r="364" spans="1:7" s="52" customFormat="1" ht="13.2">
      <c r="A364" s="53"/>
      <c r="B364" s="53"/>
      <c r="C364" s="53"/>
      <c r="D364" s="53"/>
      <c r="E364" s="53"/>
      <c r="F364" s="53"/>
      <c r="G364" s="53"/>
    </row>
    <row r="365" spans="1:7" s="52" customFormat="1" ht="13.2">
      <c r="A365" s="53"/>
      <c r="B365" s="53"/>
      <c r="C365" s="53"/>
      <c r="D365" s="53"/>
      <c r="E365" s="53"/>
      <c r="F365" s="53"/>
      <c r="G365" s="53"/>
    </row>
    <row r="366" spans="1:7" s="52" customFormat="1" ht="13.2">
      <c r="A366" s="53"/>
      <c r="B366" s="53"/>
      <c r="C366" s="53"/>
      <c r="D366" s="53"/>
      <c r="E366" s="53"/>
      <c r="F366" s="53"/>
      <c r="G366" s="53"/>
    </row>
    <row r="367" spans="1:7" s="52" customFormat="1" ht="13.2">
      <c r="A367" s="53"/>
      <c r="B367" s="53"/>
      <c r="C367" s="53"/>
      <c r="D367" s="53"/>
      <c r="E367" s="53"/>
      <c r="F367" s="53"/>
      <c r="G367" s="53"/>
    </row>
    <row r="368" spans="1:7" s="52" customFormat="1" ht="13.2">
      <c r="A368" s="53"/>
      <c r="B368" s="53"/>
      <c r="C368" s="53"/>
      <c r="D368" s="53"/>
      <c r="E368" s="53"/>
      <c r="F368" s="53"/>
      <c r="G368" s="53"/>
    </row>
    <row r="369" spans="1:7" s="52" customFormat="1" ht="13.2">
      <c r="A369" s="53"/>
      <c r="B369" s="53"/>
      <c r="C369" s="53"/>
      <c r="D369" s="53"/>
      <c r="E369" s="53"/>
      <c r="F369" s="53"/>
      <c r="G369" s="53"/>
    </row>
    <row r="370" spans="1:7" s="52" customFormat="1" ht="13.2">
      <c r="A370" s="53"/>
      <c r="B370" s="53"/>
      <c r="C370" s="53"/>
      <c r="D370" s="53"/>
      <c r="E370" s="53"/>
      <c r="F370" s="53"/>
      <c r="G370" s="53"/>
    </row>
    <row r="371" spans="1:7" s="52" customFormat="1" ht="13.2">
      <c r="A371" s="53"/>
      <c r="B371" s="53"/>
      <c r="C371" s="53"/>
      <c r="D371" s="53"/>
      <c r="E371" s="53"/>
      <c r="F371" s="53"/>
      <c r="G371" s="53"/>
    </row>
    <row r="372" spans="1:7" s="52" customFormat="1" ht="13.2">
      <c r="A372" s="53"/>
      <c r="B372" s="53"/>
      <c r="C372" s="53"/>
      <c r="D372" s="53"/>
      <c r="E372" s="53"/>
      <c r="F372" s="53"/>
      <c r="G372" s="53"/>
    </row>
    <row r="373" spans="1:7" s="52" customFormat="1" ht="13.2">
      <c r="A373" s="53"/>
      <c r="B373" s="53"/>
      <c r="C373" s="53"/>
      <c r="D373" s="53"/>
      <c r="E373" s="53"/>
      <c r="F373" s="53"/>
      <c r="G373" s="53"/>
    </row>
    <row r="374" spans="1:7" s="52" customFormat="1" ht="13.2">
      <c r="A374" s="53"/>
      <c r="B374" s="53"/>
      <c r="C374" s="53"/>
      <c r="D374" s="53"/>
      <c r="E374" s="53"/>
      <c r="F374" s="53"/>
      <c r="G374" s="53"/>
    </row>
    <row r="375" spans="1:7" s="52" customFormat="1" ht="13.2">
      <c r="A375" s="53"/>
      <c r="B375" s="53"/>
      <c r="C375" s="53"/>
      <c r="D375" s="53"/>
      <c r="E375" s="53"/>
      <c r="F375" s="53"/>
      <c r="G375" s="53"/>
    </row>
    <row r="376" spans="1:7" s="52" customFormat="1" ht="13.2">
      <c r="A376" s="53"/>
      <c r="B376" s="53"/>
      <c r="C376" s="53"/>
      <c r="D376" s="53"/>
      <c r="E376" s="53"/>
      <c r="F376" s="53"/>
      <c r="G376" s="53"/>
    </row>
    <row r="377" spans="1:7" s="52" customFormat="1" ht="13.2">
      <c r="A377" s="53"/>
      <c r="B377" s="53"/>
      <c r="C377" s="53"/>
      <c r="D377" s="53"/>
      <c r="E377" s="53"/>
      <c r="F377" s="53"/>
      <c r="G377" s="53"/>
    </row>
    <row r="378" spans="1:7" s="52" customFormat="1" ht="13.2">
      <c r="A378" s="53"/>
      <c r="B378" s="53"/>
      <c r="C378" s="53"/>
      <c r="D378" s="53"/>
      <c r="E378" s="53"/>
      <c r="F378" s="53"/>
      <c r="G378" s="53"/>
    </row>
    <row r="379" spans="1:7" s="52" customFormat="1" ht="13.2">
      <c r="A379" s="53"/>
      <c r="B379" s="53"/>
      <c r="C379" s="53"/>
      <c r="D379" s="53"/>
      <c r="E379" s="53"/>
      <c r="F379" s="53"/>
      <c r="G379" s="53"/>
    </row>
    <row r="380" spans="1:7" s="52" customFormat="1" ht="13.2">
      <c r="A380" s="53"/>
      <c r="B380" s="53"/>
      <c r="C380" s="53"/>
      <c r="D380" s="53"/>
      <c r="E380" s="53"/>
      <c r="F380" s="53"/>
      <c r="G380" s="53"/>
    </row>
    <row r="381" spans="1:7" s="52" customFormat="1" ht="13.2">
      <c r="A381" s="53"/>
      <c r="B381" s="53"/>
      <c r="C381" s="53"/>
      <c r="D381" s="53"/>
      <c r="E381" s="53"/>
      <c r="F381" s="53"/>
      <c r="G381" s="53"/>
    </row>
    <row r="382" spans="1:7" s="52" customFormat="1" ht="13.2">
      <c r="A382" s="53"/>
      <c r="B382" s="53"/>
      <c r="C382" s="53"/>
      <c r="D382" s="53"/>
      <c r="E382" s="53"/>
      <c r="F382" s="53"/>
      <c r="G382" s="53"/>
    </row>
    <row r="383" spans="1:7" s="52" customFormat="1" ht="13.2">
      <c r="A383" s="53"/>
      <c r="B383" s="53"/>
      <c r="C383" s="53"/>
      <c r="D383" s="53"/>
      <c r="E383" s="53"/>
      <c r="F383" s="53"/>
      <c r="G383" s="53"/>
    </row>
    <row r="384" spans="1:7" s="52" customFormat="1" ht="13.2">
      <c r="A384" s="53"/>
      <c r="B384" s="53"/>
      <c r="C384" s="53"/>
      <c r="D384" s="53"/>
      <c r="E384" s="53"/>
      <c r="F384" s="53"/>
      <c r="G384" s="53"/>
    </row>
    <row r="385" spans="1:7" s="52" customFormat="1" ht="13.2">
      <c r="A385" s="53"/>
      <c r="B385" s="53"/>
      <c r="C385" s="53"/>
      <c r="D385" s="53"/>
      <c r="E385" s="53"/>
      <c r="F385" s="53"/>
      <c r="G385" s="53"/>
    </row>
    <row r="386" spans="1:7" s="52" customFormat="1" ht="13.2">
      <c r="A386" s="53"/>
      <c r="B386" s="53"/>
      <c r="C386" s="53"/>
      <c r="D386" s="53"/>
      <c r="E386" s="53"/>
      <c r="F386" s="53"/>
      <c r="G386" s="53"/>
    </row>
    <row r="387" spans="1:7" s="52" customFormat="1" ht="13.2">
      <c r="A387" s="53"/>
      <c r="B387" s="53"/>
      <c r="C387" s="53"/>
      <c r="D387" s="53"/>
      <c r="E387" s="53"/>
      <c r="F387" s="53"/>
      <c r="G387" s="53"/>
    </row>
    <row r="388" spans="1:7" s="52" customFormat="1" ht="13.2">
      <c r="A388" s="53"/>
      <c r="B388" s="53"/>
      <c r="C388" s="53"/>
      <c r="D388" s="53"/>
      <c r="E388" s="53"/>
      <c r="F388" s="53"/>
      <c r="G388" s="53"/>
    </row>
    <row r="389" spans="1:7" s="52" customFormat="1" ht="13.2">
      <c r="A389" s="53"/>
      <c r="B389" s="53"/>
      <c r="C389" s="53"/>
      <c r="D389" s="53"/>
      <c r="E389" s="53"/>
      <c r="F389" s="53"/>
      <c r="G389" s="53"/>
    </row>
    <row r="390" spans="1:7" s="52" customFormat="1" ht="13.2">
      <c r="A390" s="53"/>
      <c r="B390" s="53"/>
      <c r="C390" s="53"/>
      <c r="D390" s="53"/>
      <c r="E390" s="53"/>
      <c r="F390" s="53"/>
      <c r="G390" s="53"/>
    </row>
    <row r="391" spans="1:7" s="52" customFormat="1" ht="13.2">
      <c r="A391" s="53"/>
      <c r="B391" s="53"/>
      <c r="C391" s="53"/>
      <c r="D391" s="53"/>
      <c r="E391" s="53"/>
      <c r="F391" s="53"/>
      <c r="G391" s="53"/>
    </row>
    <row r="392" spans="1:7" s="52" customFormat="1" ht="13.2">
      <c r="A392" s="53"/>
      <c r="B392" s="53"/>
      <c r="C392" s="53"/>
      <c r="D392" s="53"/>
      <c r="E392" s="53"/>
      <c r="F392" s="53"/>
      <c r="G392" s="53"/>
    </row>
    <row r="393" spans="1:7" s="52" customFormat="1" ht="13.2">
      <c r="A393" s="53"/>
      <c r="B393" s="53"/>
      <c r="C393" s="53"/>
      <c r="D393" s="53"/>
      <c r="E393" s="53"/>
      <c r="F393" s="53"/>
      <c r="G393" s="53"/>
    </row>
    <row r="394" spans="1:7" s="52" customFormat="1" ht="13.2">
      <c r="A394" s="53"/>
      <c r="B394" s="53"/>
      <c r="C394" s="53"/>
      <c r="D394" s="53"/>
      <c r="E394" s="53"/>
      <c r="F394" s="53"/>
      <c r="G394" s="53"/>
    </row>
    <row r="395" spans="1:7" s="52" customFormat="1" ht="13.2">
      <c r="A395" s="53"/>
      <c r="B395" s="53"/>
      <c r="C395" s="53"/>
      <c r="D395" s="53"/>
      <c r="E395" s="53"/>
      <c r="F395" s="53"/>
      <c r="G395" s="53"/>
    </row>
    <row r="396" spans="1:7" s="52" customFormat="1" ht="13.2">
      <c r="A396" s="53"/>
      <c r="B396" s="53"/>
      <c r="C396" s="53"/>
      <c r="D396" s="53"/>
      <c r="E396" s="53"/>
      <c r="F396" s="53"/>
      <c r="G396" s="53"/>
    </row>
    <row r="397" spans="1:7" s="52" customFormat="1" ht="13.2">
      <c r="A397" s="53"/>
      <c r="B397" s="53"/>
      <c r="C397" s="53"/>
      <c r="D397" s="53"/>
      <c r="E397" s="53"/>
      <c r="F397" s="53"/>
      <c r="G397" s="53"/>
    </row>
    <row r="398" spans="1:7" s="52" customFormat="1" ht="13.2">
      <c r="A398" s="53"/>
      <c r="B398" s="53"/>
      <c r="C398" s="53"/>
      <c r="D398" s="53"/>
      <c r="E398" s="53"/>
      <c r="F398" s="53"/>
      <c r="G398" s="53"/>
    </row>
    <row r="399" spans="1:7" s="52" customFormat="1" ht="13.2">
      <c r="A399" s="53"/>
      <c r="B399" s="53"/>
      <c r="C399" s="53"/>
      <c r="D399" s="53"/>
      <c r="E399" s="53"/>
      <c r="F399" s="53"/>
      <c r="G399" s="53"/>
    </row>
    <row r="400" spans="1:7" s="52" customFormat="1" ht="13.2">
      <c r="A400" s="53"/>
      <c r="B400" s="53"/>
      <c r="C400" s="53"/>
      <c r="D400" s="53"/>
      <c r="E400" s="53"/>
      <c r="F400" s="53"/>
      <c r="G400" s="53"/>
    </row>
    <row r="401" spans="1:7" s="52" customFormat="1" ht="13.2">
      <c r="A401" s="53"/>
      <c r="B401" s="53"/>
      <c r="C401" s="53"/>
      <c r="D401" s="53"/>
      <c r="E401" s="53"/>
      <c r="F401" s="53"/>
      <c r="G401" s="53"/>
    </row>
    <row r="402" spans="1:7" s="52" customFormat="1" ht="13.2">
      <c r="A402" s="53"/>
      <c r="B402" s="53"/>
      <c r="C402" s="53"/>
      <c r="D402" s="53"/>
      <c r="E402" s="53"/>
      <c r="F402" s="53"/>
      <c r="G402" s="53"/>
    </row>
    <row r="403" spans="1:7" s="52" customFormat="1" ht="13.2">
      <c r="A403" s="53"/>
      <c r="B403" s="53"/>
      <c r="C403" s="53"/>
      <c r="D403" s="53"/>
      <c r="E403" s="53"/>
      <c r="F403" s="53"/>
      <c r="G403" s="53"/>
    </row>
    <row r="404" spans="1:7" s="52" customFormat="1" ht="13.2">
      <c r="A404" s="53"/>
      <c r="B404" s="53"/>
      <c r="C404" s="53"/>
      <c r="D404" s="53"/>
      <c r="E404" s="53"/>
      <c r="F404" s="53"/>
      <c r="G404" s="53"/>
    </row>
    <row r="405" spans="1:7" s="52" customFormat="1" ht="13.2">
      <c r="A405" s="53"/>
      <c r="B405" s="53"/>
      <c r="C405" s="53"/>
      <c r="D405" s="53"/>
      <c r="E405" s="53"/>
      <c r="F405" s="53"/>
      <c r="G405" s="53"/>
    </row>
    <row r="406" spans="1:7" s="52" customFormat="1" ht="13.2">
      <c r="A406" s="53"/>
      <c r="B406" s="53"/>
      <c r="C406" s="53"/>
      <c r="D406" s="53"/>
      <c r="E406" s="53"/>
      <c r="F406" s="53"/>
      <c r="G406" s="53"/>
    </row>
    <row r="407" spans="1:7" s="52" customFormat="1" ht="13.2">
      <c r="A407" s="53"/>
      <c r="B407" s="53"/>
      <c r="C407" s="53"/>
      <c r="D407" s="53"/>
      <c r="E407" s="53"/>
      <c r="F407" s="53"/>
      <c r="G407" s="53"/>
    </row>
    <row r="408" spans="1:7" s="52" customFormat="1" ht="13.2">
      <c r="A408" s="53"/>
      <c r="B408" s="53"/>
      <c r="C408" s="53"/>
      <c r="D408" s="53"/>
      <c r="E408" s="53"/>
      <c r="F408" s="53"/>
      <c r="G408" s="53"/>
    </row>
    <row r="409" spans="1:7" s="52" customFormat="1" ht="13.2">
      <c r="A409" s="53"/>
      <c r="B409" s="53"/>
      <c r="C409" s="53"/>
      <c r="D409" s="53"/>
      <c r="E409" s="53"/>
      <c r="F409" s="53"/>
      <c r="G409" s="53"/>
    </row>
    <row r="410" spans="1:7" s="52" customFormat="1" ht="13.2">
      <c r="A410" s="53"/>
      <c r="B410" s="53"/>
      <c r="C410" s="53"/>
      <c r="D410" s="53"/>
      <c r="E410" s="53"/>
      <c r="F410" s="53"/>
      <c r="G410" s="53"/>
    </row>
    <row r="411" spans="1:7" s="52" customFormat="1" ht="13.2">
      <c r="A411" s="53"/>
      <c r="B411" s="53"/>
      <c r="C411" s="53"/>
      <c r="D411" s="53"/>
      <c r="E411" s="53"/>
      <c r="F411" s="53"/>
      <c r="G411" s="53"/>
    </row>
    <row r="412" spans="1:7" s="52" customFormat="1" ht="13.2">
      <c r="A412" s="53"/>
      <c r="B412" s="53"/>
      <c r="C412" s="53"/>
      <c r="D412" s="53"/>
      <c r="E412" s="53"/>
      <c r="F412" s="53"/>
      <c r="G412" s="53"/>
    </row>
    <row r="413" spans="1:7" s="52" customFormat="1" ht="13.2">
      <c r="A413" s="53"/>
      <c r="B413" s="53"/>
      <c r="C413" s="53"/>
      <c r="D413" s="53"/>
      <c r="E413" s="53"/>
      <c r="F413" s="53"/>
      <c r="G413" s="53"/>
    </row>
    <row r="414" spans="1:7" s="52" customFormat="1" ht="13.2">
      <c r="A414" s="53"/>
      <c r="B414" s="53"/>
      <c r="C414" s="53"/>
      <c r="D414" s="53"/>
      <c r="E414" s="53"/>
      <c r="F414" s="53"/>
      <c r="G414" s="53"/>
    </row>
    <row r="415" spans="1:7" s="52" customFormat="1" ht="13.2">
      <c r="A415" s="53"/>
      <c r="B415" s="53"/>
      <c r="C415" s="53"/>
      <c r="D415" s="53"/>
      <c r="E415" s="53"/>
      <c r="F415" s="53"/>
      <c r="G415" s="53"/>
    </row>
    <row r="416" spans="1:7" s="52" customFormat="1" ht="13.2">
      <c r="A416" s="53"/>
      <c r="B416" s="53"/>
      <c r="C416" s="53"/>
      <c r="D416" s="53"/>
      <c r="E416" s="53"/>
      <c r="F416" s="53"/>
      <c r="G416" s="53"/>
    </row>
    <row r="417" spans="1:7" s="52" customFormat="1" ht="13.2">
      <c r="A417" s="53"/>
      <c r="B417" s="53"/>
      <c r="C417" s="53"/>
      <c r="D417" s="53"/>
      <c r="E417" s="53"/>
      <c r="F417" s="53"/>
      <c r="G417" s="53"/>
    </row>
    <row r="418" spans="1:7" s="52" customFormat="1" ht="13.2">
      <c r="A418" s="53"/>
      <c r="B418" s="53"/>
      <c r="C418" s="53"/>
      <c r="D418" s="53"/>
      <c r="E418" s="53"/>
      <c r="F418" s="53"/>
      <c r="G418" s="53"/>
    </row>
    <row r="419" spans="1:7" s="52" customFormat="1" ht="13.2">
      <c r="A419" s="53"/>
      <c r="B419" s="53"/>
      <c r="C419" s="53"/>
      <c r="D419" s="53"/>
      <c r="E419" s="53"/>
      <c r="F419" s="53"/>
      <c r="G419" s="53"/>
    </row>
    <row r="420" spans="1:7" s="52" customFormat="1" ht="13.2">
      <c r="A420" s="53"/>
      <c r="B420" s="53"/>
      <c r="C420" s="53"/>
      <c r="D420" s="53"/>
      <c r="E420" s="53"/>
      <c r="F420" s="53"/>
      <c r="G420" s="53"/>
    </row>
    <row r="421" spans="1:7" s="52" customFormat="1" ht="13.2">
      <c r="A421" s="53"/>
      <c r="B421" s="53"/>
      <c r="C421" s="53"/>
      <c r="D421" s="53"/>
      <c r="E421" s="53"/>
      <c r="F421" s="53"/>
      <c r="G421" s="53"/>
    </row>
    <row r="422" spans="1:7" s="52" customFormat="1" ht="13.2">
      <c r="A422" s="53"/>
      <c r="B422" s="53"/>
      <c r="C422" s="53"/>
      <c r="D422" s="53"/>
      <c r="E422" s="53"/>
      <c r="F422" s="53"/>
      <c r="G422" s="53"/>
    </row>
    <row r="423" spans="1:7" s="52" customFormat="1" ht="13.2">
      <c r="A423" s="53"/>
      <c r="B423" s="53"/>
      <c r="C423" s="53"/>
      <c r="D423" s="53"/>
      <c r="E423" s="53"/>
      <c r="F423" s="53"/>
      <c r="G423" s="53"/>
    </row>
    <row r="424" spans="1:7" s="52" customFormat="1" ht="13.2">
      <c r="A424" s="53"/>
      <c r="B424" s="53"/>
      <c r="C424" s="53"/>
      <c r="D424" s="53"/>
      <c r="E424" s="53"/>
      <c r="F424" s="53"/>
      <c r="G424" s="53"/>
    </row>
    <row r="425" spans="1:7" s="52" customFormat="1" ht="13.2">
      <c r="A425" s="53"/>
      <c r="B425" s="53"/>
      <c r="C425" s="53"/>
      <c r="D425" s="53"/>
      <c r="E425" s="53"/>
      <c r="F425" s="53"/>
      <c r="G425" s="53"/>
    </row>
    <row r="426" spans="1:7" s="52" customFormat="1" ht="13.2">
      <c r="A426" s="53"/>
      <c r="B426" s="53"/>
      <c r="C426" s="53"/>
      <c r="D426" s="53"/>
      <c r="E426" s="53"/>
      <c r="F426" s="53"/>
      <c r="G426" s="53"/>
    </row>
    <row r="427" spans="1:7" s="52" customFormat="1" ht="13.2">
      <c r="A427" s="53"/>
      <c r="B427" s="53"/>
      <c r="C427" s="53"/>
      <c r="D427" s="53"/>
      <c r="E427" s="53"/>
      <c r="F427" s="53"/>
      <c r="G427" s="53"/>
    </row>
    <row r="428" spans="1:7" s="52" customFormat="1" ht="13.2">
      <c r="A428" s="53"/>
      <c r="B428" s="53"/>
      <c r="C428" s="53"/>
      <c r="D428" s="53"/>
      <c r="E428" s="53"/>
      <c r="F428" s="53"/>
      <c r="G428" s="53"/>
    </row>
    <row r="429" spans="1:7" s="52" customFormat="1" ht="13.2">
      <c r="A429" s="53"/>
      <c r="B429" s="53"/>
      <c r="C429" s="53"/>
      <c r="D429" s="53"/>
      <c r="E429" s="53"/>
      <c r="F429" s="53"/>
      <c r="G429" s="53"/>
    </row>
    <row r="430" spans="1:7" s="52" customFormat="1" ht="13.2">
      <c r="A430" s="53"/>
      <c r="B430" s="53"/>
      <c r="C430" s="53"/>
      <c r="D430" s="53"/>
      <c r="E430" s="53"/>
      <c r="F430" s="53"/>
      <c r="G430" s="53"/>
    </row>
    <row r="431" spans="1:7" s="52" customFormat="1" ht="13.2">
      <c r="A431" s="53"/>
      <c r="B431" s="53"/>
      <c r="C431" s="53"/>
      <c r="D431" s="53"/>
      <c r="E431" s="53"/>
      <c r="F431" s="53"/>
      <c r="G431" s="53"/>
    </row>
    <row r="432" spans="1:7" s="52" customFormat="1" ht="13.2">
      <c r="A432" s="53"/>
      <c r="B432" s="53"/>
      <c r="C432" s="53"/>
      <c r="D432" s="53"/>
      <c r="E432" s="53"/>
      <c r="F432" s="53"/>
      <c r="G432" s="53"/>
    </row>
    <row r="433" spans="1:7" s="52" customFormat="1" ht="13.2">
      <c r="A433" s="53"/>
      <c r="B433" s="53"/>
      <c r="C433" s="53"/>
      <c r="D433" s="53"/>
      <c r="E433" s="53"/>
      <c r="F433" s="53"/>
      <c r="G433" s="53"/>
    </row>
    <row r="434" spans="1:7" s="52" customFormat="1" ht="13.2">
      <c r="A434" s="53"/>
      <c r="B434" s="53"/>
      <c r="C434" s="53"/>
      <c r="D434" s="53"/>
      <c r="E434" s="53"/>
      <c r="F434" s="53"/>
      <c r="G434" s="53"/>
    </row>
    <row r="435" spans="1:7" s="52" customFormat="1" ht="13.2">
      <c r="A435" s="53"/>
      <c r="B435" s="53"/>
      <c r="C435" s="53"/>
      <c r="D435" s="53"/>
      <c r="E435" s="53"/>
      <c r="F435" s="53"/>
      <c r="G435" s="53"/>
    </row>
    <row r="436" spans="1:7" s="52" customFormat="1" ht="13.2">
      <c r="A436" s="53"/>
      <c r="B436" s="53"/>
      <c r="C436" s="53"/>
      <c r="D436" s="53"/>
      <c r="E436" s="53"/>
      <c r="F436" s="53"/>
      <c r="G436" s="53"/>
    </row>
    <row r="437" spans="1:7" s="52" customFormat="1" ht="13.2">
      <c r="A437" s="53"/>
      <c r="B437" s="53"/>
      <c r="C437" s="53"/>
      <c r="D437" s="53"/>
      <c r="E437" s="53"/>
      <c r="F437" s="53"/>
      <c r="G437" s="53"/>
    </row>
    <row r="438" spans="1:7" s="52" customFormat="1" ht="13.2">
      <c r="A438" s="53"/>
      <c r="B438" s="53"/>
      <c r="C438" s="53"/>
      <c r="D438" s="53"/>
      <c r="E438" s="53"/>
      <c r="F438" s="53"/>
      <c r="G438" s="53"/>
    </row>
    <row r="439" spans="1:7" s="52" customFormat="1" ht="13.2">
      <c r="A439" s="53"/>
      <c r="B439" s="53"/>
      <c r="C439" s="53"/>
      <c r="D439" s="53"/>
      <c r="E439" s="53"/>
      <c r="F439" s="53"/>
      <c r="G439" s="53"/>
    </row>
    <row r="440" spans="1:7" s="52" customFormat="1" ht="13.2">
      <c r="A440" s="53"/>
      <c r="B440" s="53"/>
      <c r="C440" s="53"/>
      <c r="D440" s="53"/>
      <c r="E440" s="53"/>
      <c r="F440" s="53"/>
      <c r="G440" s="53"/>
    </row>
    <row r="441" spans="1:7" s="52" customFormat="1" ht="13.2">
      <c r="A441" s="53"/>
      <c r="B441" s="53"/>
      <c r="C441" s="53"/>
      <c r="D441" s="53"/>
      <c r="E441" s="53"/>
      <c r="F441" s="53"/>
      <c r="G441" s="53"/>
    </row>
    <row r="442" spans="1:7" s="52" customFormat="1" ht="13.2">
      <c r="A442" s="53"/>
      <c r="B442" s="53"/>
      <c r="C442" s="53"/>
      <c r="D442" s="53"/>
      <c r="E442" s="53"/>
      <c r="F442" s="53"/>
      <c r="G442" s="53"/>
    </row>
    <row r="443" spans="1:7" s="52" customFormat="1" ht="13.2">
      <c r="A443" s="53"/>
      <c r="B443" s="53"/>
      <c r="C443" s="53"/>
      <c r="D443" s="53"/>
      <c r="E443" s="53"/>
      <c r="F443" s="53"/>
      <c r="G443" s="53"/>
    </row>
    <row r="444" spans="1:7" s="52" customFormat="1" ht="13.2">
      <c r="A444" s="53"/>
      <c r="B444" s="53"/>
      <c r="C444" s="53"/>
      <c r="D444" s="53"/>
      <c r="E444" s="53"/>
      <c r="F444" s="53"/>
      <c r="G444" s="53"/>
    </row>
    <row r="445" spans="1:7" s="52" customFormat="1" ht="13.2">
      <c r="A445" s="53"/>
      <c r="B445" s="53"/>
      <c r="C445" s="53"/>
      <c r="D445" s="53"/>
      <c r="E445" s="53"/>
      <c r="F445" s="53"/>
      <c r="G445" s="53"/>
    </row>
    <row r="446" spans="1:7" s="52" customFormat="1" ht="13.2">
      <c r="A446" s="53"/>
      <c r="B446" s="53"/>
      <c r="C446" s="53"/>
      <c r="D446" s="53"/>
      <c r="E446" s="53"/>
      <c r="F446" s="53"/>
      <c r="G446" s="53"/>
    </row>
    <row r="447" spans="1:7" s="52" customFormat="1" ht="13.2">
      <c r="A447" s="53"/>
      <c r="B447" s="53"/>
      <c r="C447" s="53"/>
      <c r="D447" s="53"/>
      <c r="E447" s="53"/>
      <c r="F447" s="53"/>
      <c r="G447" s="53"/>
    </row>
    <row r="448" spans="1:7" s="52" customFormat="1" ht="13.2">
      <c r="A448" s="53"/>
      <c r="B448" s="53"/>
      <c r="C448" s="53"/>
      <c r="D448" s="53"/>
      <c r="E448" s="53"/>
      <c r="F448" s="53"/>
      <c r="G448" s="53"/>
    </row>
    <row r="449" spans="1:7" s="52" customFormat="1" ht="13.2">
      <c r="A449" s="53"/>
      <c r="B449" s="53"/>
      <c r="C449" s="53"/>
      <c r="D449" s="53"/>
      <c r="E449" s="53"/>
      <c r="F449" s="53"/>
      <c r="G449" s="53"/>
    </row>
    <row r="450" spans="1:7" s="52" customFormat="1" ht="13.2">
      <c r="A450" s="53"/>
      <c r="B450" s="53"/>
      <c r="C450" s="53"/>
      <c r="D450" s="53"/>
      <c r="E450" s="53"/>
      <c r="F450" s="53"/>
      <c r="G450" s="53"/>
    </row>
    <row r="451" spans="1:7" s="52" customFormat="1" ht="13.2">
      <c r="A451" s="53"/>
      <c r="B451" s="53"/>
      <c r="C451" s="53"/>
      <c r="D451" s="53"/>
      <c r="E451" s="53"/>
      <c r="F451" s="53"/>
      <c r="G451" s="53"/>
    </row>
    <row r="452" spans="1:7" s="52" customFormat="1" ht="13.2">
      <c r="A452" s="53"/>
      <c r="B452" s="53"/>
      <c r="C452" s="53"/>
      <c r="D452" s="53"/>
      <c r="E452" s="53"/>
      <c r="F452" s="53"/>
      <c r="G452" s="53"/>
    </row>
    <row r="453" spans="1:7" s="52" customFormat="1" ht="13.2">
      <c r="A453" s="53"/>
      <c r="B453" s="53"/>
      <c r="C453" s="53"/>
      <c r="D453" s="53"/>
      <c r="E453" s="53"/>
      <c r="F453" s="53"/>
      <c r="G453" s="53"/>
    </row>
    <row r="454" spans="1:7" s="52" customFormat="1" ht="13.2">
      <c r="A454" s="53"/>
      <c r="B454" s="53"/>
      <c r="C454" s="53"/>
      <c r="D454" s="53"/>
      <c r="E454" s="53"/>
      <c r="F454" s="53"/>
      <c r="G454" s="53"/>
    </row>
    <row r="455" spans="1:7" s="52" customFormat="1" ht="13.2">
      <c r="A455" s="53"/>
      <c r="B455" s="53"/>
      <c r="C455" s="53"/>
      <c r="D455" s="53"/>
      <c r="E455" s="53"/>
      <c r="F455" s="53"/>
      <c r="G455" s="53"/>
    </row>
    <row r="456" spans="1:7" s="52" customFormat="1" ht="13.2">
      <c r="A456" s="53"/>
      <c r="B456" s="53"/>
      <c r="C456" s="53"/>
      <c r="D456" s="53"/>
      <c r="E456" s="53"/>
      <c r="F456" s="53"/>
      <c r="G456" s="53"/>
    </row>
    <row r="457" spans="1:7" s="52" customFormat="1" ht="13.2">
      <c r="A457" s="53"/>
      <c r="B457" s="53"/>
      <c r="C457" s="53"/>
      <c r="D457" s="53"/>
      <c r="E457" s="53"/>
      <c r="F457" s="53"/>
      <c r="G457" s="53"/>
    </row>
    <row r="458" spans="1:7" s="52" customFormat="1" ht="13.2">
      <c r="A458" s="53"/>
      <c r="B458" s="53"/>
      <c r="C458" s="53"/>
      <c r="D458" s="53"/>
      <c r="E458" s="53"/>
      <c r="F458" s="53"/>
      <c r="G458" s="53"/>
    </row>
    <row r="459" spans="1:7" s="52" customFormat="1" ht="13.2">
      <c r="A459" s="53"/>
      <c r="B459" s="53"/>
      <c r="C459" s="53"/>
      <c r="D459" s="53"/>
      <c r="E459" s="53"/>
      <c r="F459" s="53"/>
      <c r="G459" s="53"/>
    </row>
    <row r="460" spans="1:7" s="52" customFormat="1" ht="13.2">
      <c r="A460" s="53"/>
      <c r="B460" s="53"/>
      <c r="C460" s="53"/>
      <c r="D460" s="53"/>
      <c r="E460" s="53"/>
      <c r="F460" s="53"/>
      <c r="G460" s="53"/>
    </row>
    <row r="461" spans="1:7" s="52" customFormat="1" ht="13.2">
      <c r="A461" s="53"/>
      <c r="B461" s="53"/>
      <c r="C461" s="53"/>
      <c r="D461" s="53"/>
      <c r="E461" s="53"/>
      <c r="F461" s="53"/>
      <c r="G461" s="53"/>
    </row>
    <row r="462" spans="1:7" s="52" customFormat="1" ht="13.2">
      <c r="A462" s="53"/>
      <c r="B462" s="53"/>
      <c r="C462" s="53"/>
      <c r="D462" s="53"/>
      <c r="E462" s="53"/>
      <c r="F462" s="53"/>
      <c r="G462" s="53"/>
    </row>
    <row r="463" spans="1:7" s="52" customFormat="1" ht="13.2">
      <c r="A463" s="53"/>
      <c r="B463" s="53"/>
      <c r="C463" s="53"/>
      <c r="D463" s="53"/>
      <c r="E463" s="53"/>
      <c r="F463" s="53"/>
      <c r="G463" s="53"/>
    </row>
    <row r="464" spans="1:7" s="52" customFormat="1" ht="13.2">
      <c r="A464" s="53"/>
      <c r="B464" s="53"/>
      <c r="C464" s="53"/>
      <c r="D464" s="53"/>
      <c r="E464" s="53"/>
      <c r="F464" s="53"/>
      <c r="G464" s="53"/>
    </row>
    <row r="465" spans="1:7" s="52" customFormat="1" ht="13.2">
      <c r="A465" s="53"/>
      <c r="B465" s="53"/>
      <c r="C465" s="53"/>
      <c r="D465" s="53"/>
      <c r="E465" s="53"/>
      <c r="F465" s="53"/>
      <c r="G465" s="53"/>
    </row>
    <row r="466" spans="1:7" s="52" customFormat="1" ht="13.2">
      <c r="A466" s="53"/>
      <c r="B466" s="53"/>
      <c r="C466" s="53"/>
      <c r="D466" s="53"/>
      <c r="E466" s="53"/>
      <c r="F466" s="53"/>
      <c r="G466" s="53"/>
    </row>
    <row r="467" spans="1:7" s="52" customFormat="1" ht="13.2">
      <c r="A467" s="53"/>
      <c r="B467" s="53"/>
      <c r="C467" s="53"/>
      <c r="D467" s="53"/>
      <c r="E467" s="53"/>
      <c r="F467" s="53"/>
      <c r="G467" s="53"/>
    </row>
    <row r="468" spans="1:7" s="52" customFormat="1" ht="13.2">
      <c r="A468" s="53"/>
      <c r="B468" s="53"/>
      <c r="C468" s="53"/>
      <c r="D468" s="53"/>
      <c r="E468" s="53"/>
      <c r="F468" s="53"/>
      <c r="G468" s="53"/>
    </row>
    <row r="469" spans="1:7" s="52" customFormat="1" ht="13.2">
      <c r="A469" s="53"/>
      <c r="B469" s="53"/>
      <c r="C469" s="53"/>
      <c r="D469" s="53"/>
      <c r="E469" s="53"/>
      <c r="F469" s="53"/>
      <c r="G469" s="53"/>
    </row>
    <row r="470" spans="1:7" s="52" customFormat="1" ht="13.2">
      <c r="A470" s="53"/>
      <c r="B470" s="53"/>
      <c r="C470" s="53"/>
      <c r="D470" s="53"/>
      <c r="E470" s="53"/>
      <c r="F470" s="53"/>
      <c r="G470" s="53"/>
    </row>
    <row r="471" spans="1:7" s="52" customFormat="1" ht="13.2">
      <c r="A471" s="53"/>
      <c r="B471" s="53"/>
      <c r="C471" s="53"/>
      <c r="D471" s="53"/>
      <c r="E471" s="53"/>
      <c r="F471" s="53"/>
      <c r="G471" s="53"/>
    </row>
    <row r="472" spans="1:7" s="52" customFormat="1" ht="13.2">
      <c r="A472" s="53"/>
      <c r="B472" s="53"/>
      <c r="C472" s="53"/>
      <c r="D472" s="53"/>
      <c r="E472" s="53"/>
      <c r="F472" s="53"/>
      <c r="G472" s="53"/>
    </row>
    <row r="473" spans="1:7" s="52" customFormat="1" ht="13.2">
      <c r="A473" s="53"/>
      <c r="B473" s="53"/>
      <c r="C473" s="53"/>
      <c r="D473" s="53"/>
      <c r="E473" s="53"/>
      <c r="F473" s="53"/>
      <c r="G473" s="53"/>
    </row>
    <row r="474" spans="1:7" s="52" customFormat="1" ht="13.2">
      <c r="A474" s="53"/>
      <c r="B474" s="53"/>
      <c r="C474" s="53"/>
      <c r="D474" s="53"/>
      <c r="E474" s="53"/>
      <c r="F474" s="53"/>
      <c r="G474" s="53"/>
    </row>
    <row r="475" spans="1:7" s="52" customFormat="1" ht="13.2">
      <c r="A475" s="53"/>
      <c r="B475" s="53"/>
      <c r="C475" s="53"/>
      <c r="D475" s="53"/>
      <c r="E475" s="53"/>
      <c r="F475" s="53"/>
      <c r="G475" s="53"/>
    </row>
    <row r="476" spans="1:7" s="52" customFormat="1" ht="13.2">
      <c r="A476" s="53"/>
      <c r="B476" s="53"/>
      <c r="C476" s="53"/>
      <c r="D476" s="53"/>
      <c r="E476" s="53"/>
      <c r="F476" s="53"/>
      <c r="G476" s="53"/>
    </row>
    <row r="477" spans="1:7" s="52" customFormat="1" ht="13.2">
      <c r="A477" s="53"/>
      <c r="B477" s="53"/>
      <c r="C477" s="53"/>
      <c r="D477" s="53"/>
      <c r="E477" s="53"/>
      <c r="F477" s="53"/>
      <c r="G477" s="53"/>
    </row>
    <row r="478" spans="1:7" s="52" customFormat="1" ht="13.2">
      <c r="A478" s="53"/>
      <c r="B478" s="53"/>
      <c r="C478" s="53"/>
      <c r="D478" s="53"/>
      <c r="E478" s="53"/>
      <c r="F478" s="53"/>
      <c r="G478" s="53"/>
    </row>
    <row r="479" spans="1:7" s="52" customFormat="1" ht="13.2">
      <c r="A479" s="53"/>
      <c r="B479" s="53"/>
      <c r="C479" s="53"/>
      <c r="D479" s="53"/>
      <c r="E479" s="53"/>
      <c r="F479" s="53"/>
      <c r="G479" s="53"/>
    </row>
    <row r="480" spans="1:7" s="52" customFormat="1" ht="13.2">
      <c r="A480" s="53"/>
      <c r="B480" s="53"/>
      <c r="C480" s="53"/>
      <c r="D480" s="53"/>
      <c r="E480" s="53"/>
      <c r="F480" s="53"/>
      <c r="G480" s="53"/>
    </row>
    <row r="481" spans="1:7" s="52" customFormat="1" ht="13.2">
      <c r="A481" s="53"/>
      <c r="B481" s="53"/>
      <c r="C481" s="53"/>
      <c r="D481" s="53"/>
      <c r="E481" s="53"/>
      <c r="F481" s="53"/>
      <c r="G481" s="53"/>
    </row>
    <row r="482" spans="1:7" s="52" customFormat="1" ht="13.2">
      <c r="A482" s="53"/>
      <c r="B482" s="53"/>
      <c r="C482" s="53"/>
      <c r="D482" s="53"/>
      <c r="E482" s="53"/>
      <c r="F482" s="53"/>
      <c r="G482" s="53"/>
    </row>
    <row r="483" spans="1:7" s="52" customFormat="1" ht="13.2">
      <c r="A483" s="53"/>
      <c r="B483" s="53"/>
      <c r="C483" s="53"/>
      <c r="D483" s="53"/>
      <c r="E483" s="53"/>
      <c r="F483" s="53"/>
      <c r="G483" s="53"/>
    </row>
    <row r="484" spans="1:7" s="52" customFormat="1" ht="13.2">
      <c r="A484" s="53"/>
      <c r="B484" s="53"/>
      <c r="C484" s="53"/>
      <c r="D484" s="53"/>
      <c r="E484" s="53"/>
      <c r="F484" s="53"/>
      <c r="G484" s="53"/>
    </row>
    <row r="485" spans="1:7" s="52" customFormat="1" ht="13.2">
      <c r="A485" s="53"/>
      <c r="B485" s="53"/>
      <c r="C485" s="53"/>
      <c r="D485" s="53"/>
      <c r="E485" s="53"/>
      <c r="F485" s="53"/>
      <c r="G485" s="53"/>
    </row>
    <row r="486" spans="1:7" s="52" customFormat="1" ht="13.2">
      <c r="A486" s="53"/>
      <c r="B486" s="53"/>
      <c r="C486" s="53"/>
      <c r="D486" s="53"/>
      <c r="E486" s="53"/>
      <c r="F486" s="53"/>
      <c r="G486" s="53"/>
    </row>
    <row r="487" spans="1:7" s="52" customFormat="1" ht="13.2">
      <c r="A487" s="53"/>
      <c r="B487" s="53"/>
      <c r="C487" s="53"/>
      <c r="D487" s="53"/>
      <c r="E487" s="53"/>
      <c r="F487" s="53"/>
      <c r="G487" s="53"/>
    </row>
    <row r="488" spans="1:7" s="52" customFormat="1" ht="13.2">
      <c r="A488" s="53"/>
      <c r="B488" s="53"/>
      <c r="C488" s="53"/>
      <c r="D488" s="53"/>
      <c r="E488" s="53"/>
      <c r="F488" s="53"/>
      <c r="G488" s="53"/>
    </row>
    <row r="489" spans="1:7" s="52" customFormat="1" ht="13.2">
      <c r="A489" s="53"/>
      <c r="B489" s="53"/>
      <c r="C489" s="53"/>
      <c r="D489" s="53"/>
      <c r="E489" s="53"/>
      <c r="F489" s="53"/>
      <c r="G489" s="53"/>
    </row>
    <row r="490" spans="1:7" s="52" customFormat="1" ht="13.2">
      <c r="A490" s="53"/>
      <c r="B490" s="53"/>
      <c r="C490" s="53"/>
      <c r="D490" s="53"/>
      <c r="E490" s="53"/>
      <c r="F490" s="53"/>
      <c r="G490" s="53"/>
    </row>
    <row r="491" spans="1:7" s="52" customFormat="1" ht="13.2">
      <c r="A491" s="53"/>
      <c r="B491" s="53"/>
      <c r="C491" s="53"/>
      <c r="D491" s="53"/>
      <c r="E491" s="53"/>
      <c r="F491" s="53"/>
      <c r="G491" s="53"/>
    </row>
    <row r="492" spans="1:7" s="52" customFormat="1" ht="13.2">
      <c r="A492" s="53"/>
      <c r="B492" s="53"/>
      <c r="C492" s="53"/>
      <c r="D492" s="53"/>
      <c r="E492" s="53"/>
      <c r="F492" s="53"/>
      <c r="G492" s="53"/>
    </row>
    <row r="493" spans="1:7" s="52" customFormat="1" ht="13.2">
      <c r="A493" s="53"/>
      <c r="B493" s="53"/>
      <c r="C493" s="53"/>
      <c r="D493" s="53"/>
      <c r="E493" s="53"/>
      <c r="F493" s="53"/>
      <c r="G493" s="53"/>
    </row>
    <row r="494" spans="1:7" s="52" customFormat="1" ht="13.2">
      <c r="A494" s="53"/>
      <c r="B494" s="53"/>
      <c r="C494" s="53"/>
      <c r="D494" s="53"/>
      <c r="E494" s="53"/>
      <c r="F494" s="53"/>
      <c r="G494" s="53"/>
    </row>
    <row r="495" spans="1:7" s="52" customFormat="1" ht="13.2">
      <c r="A495" s="53"/>
      <c r="B495" s="53"/>
      <c r="C495" s="53"/>
      <c r="D495" s="53"/>
      <c r="E495" s="53"/>
      <c r="F495" s="53"/>
      <c r="G495" s="53"/>
    </row>
    <row r="496" spans="1:7" s="52" customFormat="1" ht="13.2">
      <c r="A496" s="53"/>
      <c r="B496" s="53"/>
      <c r="C496" s="53"/>
      <c r="D496" s="53"/>
      <c r="E496" s="53"/>
      <c r="F496" s="53"/>
      <c r="G496" s="53"/>
    </row>
    <row r="497" spans="1:7" s="52" customFormat="1" ht="13.2">
      <c r="A497" s="53"/>
      <c r="B497" s="53"/>
      <c r="C497" s="53"/>
      <c r="D497" s="53"/>
      <c r="E497" s="53"/>
      <c r="F497" s="53"/>
      <c r="G497" s="53"/>
    </row>
    <row r="498" spans="1:7" s="52" customFormat="1" ht="13.2">
      <c r="A498" s="53"/>
      <c r="B498" s="53"/>
      <c r="C498" s="53"/>
      <c r="D498" s="53"/>
      <c r="E498" s="53"/>
      <c r="F498" s="53"/>
      <c r="G498" s="53"/>
    </row>
    <row r="499" spans="1:7" s="52" customFormat="1" ht="13.2">
      <c r="A499" s="53"/>
      <c r="B499" s="53"/>
      <c r="C499" s="53"/>
      <c r="D499" s="53"/>
      <c r="E499" s="53"/>
      <c r="F499" s="53"/>
      <c r="G499" s="53"/>
    </row>
    <row r="500" spans="1:7" s="52" customFormat="1" ht="13.2">
      <c r="A500" s="53"/>
      <c r="B500" s="53"/>
      <c r="C500" s="53"/>
      <c r="D500" s="53"/>
      <c r="E500" s="53"/>
      <c r="F500" s="53"/>
      <c r="G500" s="53"/>
    </row>
    <row r="501" spans="1:7" s="52" customFormat="1" ht="13.2">
      <c r="A501" s="53"/>
      <c r="B501" s="53"/>
      <c r="C501" s="53"/>
      <c r="D501" s="53"/>
      <c r="E501" s="53"/>
      <c r="F501" s="53"/>
      <c r="G501" s="53"/>
    </row>
    <row r="502" spans="1:7" s="52" customFormat="1" ht="13.2">
      <c r="A502" s="53"/>
      <c r="B502" s="53"/>
      <c r="C502" s="53"/>
      <c r="D502" s="53"/>
      <c r="E502" s="53"/>
      <c r="F502" s="53"/>
      <c r="G502" s="53"/>
    </row>
    <row r="503" spans="1:7" s="52" customFormat="1" ht="13.2">
      <c r="A503" s="53"/>
      <c r="B503" s="53"/>
      <c r="C503" s="53"/>
      <c r="D503" s="53"/>
      <c r="E503" s="53"/>
      <c r="F503" s="53"/>
      <c r="G503" s="53"/>
    </row>
    <row r="504" spans="1:7" s="52" customFormat="1" ht="13.2">
      <c r="A504" s="53"/>
      <c r="B504" s="53"/>
      <c r="C504" s="53"/>
      <c r="D504" s="53"/>
      <c r="E504" s="53"/>
      <c r="F504" s="53"/>
      <c r="G504" s="53"/>
    </row>
    <row r="505" spans="1:7" s="52" customFormat="1" ht="13.2">
      <c r="A505" s="53"/>
      <c r="B505" s="53"/>
      <c r="C505" s="53"/>
      <c r="D505" s="53"/>
      <c r="E505" s="53"/>
      <c r="F505" s="53"/>
      <c r="G505" s="53"/>
    </row>
    <row r="506" spans="1:7" s="52" customFormat="1" ht="13.2">
      <c r="A506" s="53"/>
      <c r="B506" s="53"/>
      <c r="C506" s="53"/>
      <c r="D506" s="53"/>
      <c r="E506" s="53"/>
      <c r="F506" s="53"/>
      <c r="G506" s="53"/>
    </row>
    <row r="507" spans="1:7" s="52" customFormat="1" ht="13.2">
      <c r="A507" s="53"/>
      <c r="B507" s="53"/>
      <c r="C507" s="53"/>
      <c r="D507" s="53"/>
      <c r="E507" s="53"/>
      <c r="F507" s="53"/>
      <c r="G507" s="53"/>
    </row>
    <row r="508" spans="1:7" s="52" customFormat="1" ht="13.2">
      <c r="A508" s="53"/>
      <c r="B508" s="53"/>
      <c r="C508" s="53"/>
      <c r="D508" s="53"/>
      <c r="E508" s="53"/>
      <c r="F508" s="53"/>
      <c r="G508" s="53"/>
    </row>
    <row r="509" spans="1:7" s="52" customFormat="1" ht="13.2">
      <c r="A509" s="53"/>
      <c r="B509" s="53"/>
      <c r="C509" s="53"/>
      <c r="D509" s="53"/>
      <c r="E509" s="53"/>
      <c r="F509" s="53"/>
      <c r="G509" s="53"/>
    </row>
    <row r="510" spans="1:7" s="52" customFormat="1" ht="13.2">
      <c r="A510" s="53"/>
      <c r="B510" s="53"/>
      <c r="C510" s="53"/>
      <c r="D510" s="53"/>
      <c r="E510" s="53"/>
      <c r="F510" s="53"/>
      <c r="G510" s="53"/>
    </row>
    <row r="511" spans="1:7" s="52" customFormat="1" ht="13.2">
      <c r="A511" s="53"/>
      <c r="B511" s="53"/>
      <c r="C511" s="53"/>
      <c r="D511" s="53"/>
      <c r="E511" s="53"/>
      <c r="F511" s="53"/>
      <c r="G511" s="53"/>
    </row>
    <row r="512" spans="1:7" s="52" customFormat="1" ht="13.2">
      <c r="A512" s="53"/>
      <c r="B512" s="53"/>
      <c r="C512" s="53"/>
      <c r="D512" s="53"/>
      <c r="E512" s="53"/>
      <c r="F512" s="53"/>
      <c r="G512" s="53"/>
    </row>
    <row r="513" spans="1:7" s="52" customFormat="1" ht="13.2">
      <c r="A513" s="53"/>
      <c r="B513" s="53"/>
      <c r="C513" s="53"/>
      <c r="D513" s="53"/>
      <c r="E513" s="53"/>
      <c r="F513" s="53"/>
      <c r="G513" s="53"/>
    </row>
    <row r="514" spans="1:7" s="52" customFormat="1" ht="13.2">
      <c r="A514" s="53"/>
      <c r="B514" s="53"/>
      <c r="C514" s="53"/>
      <c r="D514" s="53"/>
      <c r="E514" s="53"/>
      <c r="F514" s="53"/>
      <c r="G514" s="53"/>
    </row>
    <row r="515" spans="1:7" s="52" customFormat="1" ht="13.2">
      <c r="A515" s="53"/>
      <c r="B515" s="53"/>
      <c r="C515" s="53"/>
      <c r="D515" s="53"/>
      <c r="E515" s="53"/>
      <c r="F515" s="53"/>
      <c r="G515" s="53"/>
    </row>
    <row r="516" spans="1:7" s="52" customFormat="1" ht="13.2">
      <c r="A516" s="53"/>
      <c r="B516" s="53"/>
      <c r="C516" s="53"/>
      <c r="D516" s="53"/>
      <c r="E516" s="53"/>
      <c r="F516" s="53"/>
      <c r="G516" s="53"/>
    </row>
    <row r="517" spans="1:7" s="52" customFormat="1" ht="13.2">
      <c r="A517" s="53"/>
      <c r="B517" s="53"/>
      <c r="C517" s="53"/>
      <c r="D517" s="53"/>
      <c r="E517" s="53"/>
      <c r="F517" s="53"/>
      <c r="G517" s="53"/>
    </row>
    <row r="518" spans="1:7" s="52" customFormat="1" ht="13.2">
      <c r="A518" s="53"/>
      <c r="B518" s="53"/>
      <c r="C518" s="53"/>
      <c r="D518" s="53"/>
      <c r="E518" s="53"/>
      <c r="F518" s="53"/>
      <c r="G518" s="53"/>
    </row>
    <row r="519" spans="1:7" s="52" customFormat="1" ht="13.2">
      <c r="A519" s="53"/>
      <c r="B519" s="53"/>
      <c r="C519" s="53"/>
      <c r="D519" s="53"/>
      <c r="E519" s="53"/>
      <c r="F519" s="53"/>
      <c r="G519" s="53"/>
    </row>
    <row r="520" spans="1:7" s="52" customFormat="1" ht="13.2">
      <c r="A520" s="53"/>
      <c r="B520" s="53"/>
      <c r="C520" s="53"/>
      <c r="D520" s="53"/>
      <c r="E520" s="53"/>
      <c r="F520" s="53"/>
      <c r="G520" s="53"/>
    </row>
    <row r="521" spans="1:7" s="52" customFormat="1" ht="13.2">
      <c r="A521" s="53"/>
      <c r="B521" s="53"/>
      <c r="C521" s="53"/>
      <c r="D521" s="53"/>
      <c r="E521" s="53"/>
      <c r="F521" s="53"/>
      <c r="G521" s="53"/>
    </row>
    <row r="522" spans="1:7" s="52" customFormat="1" ht="13.2">
      <c r="A522" s="53"/>
      <c r="B522" s="53"/>
      <c r="C522" s="53"/>
      <c r="D522" s="53"/>
      <c r="E522" s="53"/>
      <c r="F522" s="53"/>
      <c r="G522" s="53"/>
    </row>
    <row r="523" spans="1:7" s="52" customFormat="1" ht="13.2">
      <c r="A523" s="53"/>
      <c r="B523" s="53"/>
      <c r="C523" s="53"/>
      <c r="D523" s="53"/>
      <c r="E523" s="53"/>
      <c r="F523" s="53"/>
      <c r="G523" s="53"/>
    </row>
    <row r="524" spans="1:7" s="52" customFormat="1" ht="13.2">
      <c r="A524" s="53"/>
      <c r="B524" s="53"/>
      <c r="C524" s="53"/>
      <c r="D524" s="53"/>
      <c r="E524" s="53"/>
      <c r="F524" s="53"/>
      <c r="G524" s="53"/>
    </row>
    <row r="525" spans="1:7" s="52" customFormat="1" ht="13.2">
      <c r="A525" s="53"/>
      <c r="B525" s="53"/>
      <c r="C525" s="53"/>
      <c r="D525" s="53"/>
      <c r="E525" s="53"/>
      <c r="F525" s="53"/>
      <c r="G525" s="53"/>
    </row>
    <row r="526" spans="1:7" s="52" customFormat="1" ht="13.2">
      <c r="A526" s="53"/>
      <c r="B526" s="53"/>
      <c r="C526" s="53"/>
      <c r="D526" s="53"/>
      <c r="E526" s="53"/>
      <c r="F526" s="53"/>
      <c r="G526" s="53"/>
    </row>
    <row r="527" spans="1:7" s="52" customFormat="1" ht="13.2">
      <c r="A527" s="53"/>
      <c r="B527" s="53"/>
      <c r="C527" s="53"/>
      <c r="D527" s="53"/>
      <c r="E527" s="53"/>
      <c r="F527" s="53"/>
      <c r="G527" s="53"/>
    </row>
    <row r="528" spans="1:7" s="52" customFormat="1" ht="13.2">
      <c r="A528" s="53"/>
      <c r="B528" s="53"/>
      <c r="C528" s="53"/>
      <c r="D528" s="53"/>
      <c r="E528" s="53"/>
      <c r="F528" s="53"/>
      <c r="G528" s="53"/>
    </row>
    <row r="529" spans="1:7" s="52" customFormat="1" ht="13.2">
      <c r="A529" s="53"/>
      <c r="B529" s="53"/>
      <c r="C529" s="53"/>
      <c r="D529" s="53"/>
      <c r="E529" s="53"/>
      <c r="F529" s="53"/>
      <c r="G529" s="53"/>
    </row>
    <row r="530" spans="1:7" s="52" customFormat="1" ht="13.2">
      <c r="A530" s="53"/>
      <c r="B530" s="53"/>
      <c r="C530" s="53"/>
      <c r="D530" s="53"/>
      <c r="E530" s="53"/>
      <c r="F530" s="53"/>
      <c r="G530" s="53"/>
    </row>
    <row r="531" spans="1:7" s="52" customFormat="1" ht="13.2">
      <c r="A531" s="53"/>
      <c r="B531" s="53"/>
      <c r="C531" s="53"/>
      <c r="D531" s="53"/>
      <c r="E531" s="53"/>
      <c r="F531" s="53"/>
      <c r="G531" s="53"/>
    </row>
    <row r="532" spans="1:7" s="52" customFormat="1" ht="13.2">
      <c r="A532" s="53"/>
      <c r="B532" s="53"/>
      <c r="C532" s="53"/>
      <c r="D532" s="53"/>
      <c r="E532" s="53"/>
      <c r="F532" s="53"/>
      <c r="G532" s="53"/>
    </row>
    <row r="533" spans="1:7" s="52" customFormat="1" ht="13.2">
      <c r="A533" s="53"/>
      <c r="B533" s="53"/>
      <c r="C533" s="53"/>
      <c r="D533" s="53"/>
      <c r="E533" s="53"/>
      <c r="F533" s="53"/>
      <c r="G533" s="53"/>
    </row>
    <row r="534" spans="1:7" s="52" customFormat="1" ht="13.2">
      <c r="A534" s="53"/>
      <c r="B534" s="53"/>
      <c r="C534" s="53"/>
      <c r="D534" s="53"/>
      <c r="E534" s="53"/>
      <c r="F534" s="53"/>
      <c r="G534" s="53"/>
    </row>
    <row r="535" spans="1:7" s="52" customFormat="1" ht="13.2">
      <c r="A535" s="53"/>
      <c r="B535" s="53"/>
      <c r="C535" s="53"/>
      <c r="D535" s="53"/>
      <c r="E535" s="53"/>
      <c r="F535" s="53"/>
      <c r="G535" s="53"/>
    </row>
    <row r="536" spans="1:7" s="52" customFormat="1" ht="13.2">
      <c r="A536" s="53"/>
      <c r="B536" s="53"/>
      <c r="C536" s="53"/>
      <c r="D536" s="53"/>
      <c r="E536" s="53"/>
      <c r="F536" s="53"/>
      <c r="G536" s="53"/>
    </row>
    <row r="537" spans="1:7" s="52" customFormat="1" ht="13.2">
      <c r="A537" s="53"/>
      <c r="B537" s="53"/>
      <c r="C537" s="53"/>
      <c r="D537" s="53"/>
      <c r="E537" s="53"/>
      <c r="F537" s="53"/>
      <c r="G537" s="53"/>
    </row>
    <row r="538" spans="1:7" s="52" customFormat="1" ht="13.2">
      <c r="A538" s="53"/>
      <c r="B538" s="53"/>
      <c r="C538" s="53"/>
      <c r="D538" s="53"/>
      <c r="E538" s="53"/>
      <c r="F538" s="53"/>
      <c r="G538" s="53"/>
    </row>
    <row r="539" spans="1:7" s="52" customFormat="1" ht="13.2">
      <c r="A539" s="53"/>
      <c r="B539" s="53"/>
      <c r="C539" s="53"/>
      <c r="D539" s="53"/>
      <c r="E539" s="53"/>
      <c r="F539" s="53"/>
      <c r="G539" s="53"/>
    </row>
    <row r="540" spans="1:7" s="52" customFormat="1" ht="13.2">
      <c r="A540" s="53"/>
      <c r="B540" s="53"/>
      <c r="C540" s="53"/>
      <c r="D540" s="53"/>
      <c r="E540" s="53"/>
      <c r="F540" s="53"/>
      <c r="G540" s="53"/>
    </row>
    <row r="541" spans="1:7" s="52" customFormat="1" ht="13.2">
      <c r="A541" s="53"/>
      <c r="B541" s="53"/>
      <c r="C541" s="53"/>
      <c r="D541" s="53"/>
      <c r="E541" s="53"/>
      <c r="F541" s="53"/>
      <c r="G541" s="53"/>
    </row>
    <row r="542" spans="1:7" s="52" customFormat="1" ht="13.2">
      <c r="A542" s="53"/>
      <c r="B542" s="53"/>
      <c r="C542" s="53"/>
      <c r="D542" s="53"/>
      <c r="E542" s="53"/>
      <c r="F542" s="53"/>
      <c r="G542" s="53"/>
    </row>
    <row r="543" spans="1:7" s="52" customFormat="1" ht="13.2">
      <c r="A543" s="53"/>
      <c r="B543" s="53"/>
      <c r="C543" s="53"/>
      <c r="D543" s="53"/>
      <c r="E543" s="53"/>
      <c r="F543" s="53"/>
      <c r="G543" s="53"/>
    </row>
    <row r="544" spans="1:7" s="52" customFormat="1" ht="13.2">
      <c r="A544" s="53"/>
      <c r="B544" s="53"/>
      <c r="C544" s="53"/>
      <c r="D544" s="53"/>
      <c r="E544" s="53"/>
      <c r="F544" s="53"/>
      <c r="G544" s="53"/>
    </row>
    <row r="545" spans="1:7" s="52" customFormat="1" ht="13.2">
      <c r="A545" s="53"/>
      <c r="B545" s="53"/>
      <c r="C545" s="53"/>
      <c r="D545" s="53"/>
      <c r="E545" s="53"/>
      <c r="F545" s="53"/>
      <c r="G545" s="53"/>
    </row>
    <row r="546" spans="1:7" s="52" customFormat="1" ht="13.2">
      <c r="A546" s="53"/>
      <c r="B546" s="53"/>
      <c r="C546" s="53"/>
      <c r="D546" s="53"/>
      <c r="E546" s="53"/>
      <c r="F546" s="53"/>
      <c r="G546" s="53"/>
    </row>
    <row r="547" spans="1:7" s="52" customFormat="1" ht="13.2">
      <c r="A547" s="53"/>
      <c r="B547" s="53"/>
      <c r="C547" s="53"/>
      <c r="D547" s="53"/>
      <c r="E547" s="53"/>
      <c r="F547" s="53"/>
      <c r="G547" s="53"/>
    </row>
    <row r="548" spans="1:7" s="52" customFormat="1" ht="13.2">
      <c r="A548" s="53"/>
      <c r="B548" s="53"/>
      <c r="C548" s="53"/>
      <c r="D548" s="53"/>
      <c r="E548" s="53"/>
      <c r="F548" s="53"/>
      <c r="G548" s="53"/>
    </row>
    <row r="549" spans="1:7" s="52" customFormat="1" ht="13.2">
      <c r="A549" s="53"/>
      <c r="B549" s="53"/>
      <c r="C549" s="53"/>
      <c r="D549" s="53"/>
      <c r="E549" s="53"/>
      <c r="F549" s="53"/>
      <c r="G549" s="53"/>
    </row>
    <row r="550" spans="1:7" s="52" customFormat="1" ht="13.2">
      <c r="A550" s="53"/>
      <c r="B550" s="53"/>
      <c r="C550" s="53"/>
      <c r="D550" s="53"/>
      <c r="E550" s="53"/>
      <c r="F550" s="53"/>
      <c r="G550" s="53"/>
    </row>
    <row r="551" spans="1:7" s="52" customFormat="1" ht="13.2">
      <c r="A551" s="53"/>
      <c r="B551" s="53"/>
      <c r="C551" s="53"/>
      <c r="D551" s="53"/>
      <c r="E551" s="53"/>
      <c r="F551" s="53"/>
      <c r="G551" s="53"/>
    </row>
    <row r="552" spans="1:7" s="52" customFormat="1" ht="13.2">
      <c r="A552" s="53"/>
      <c r="B552" s="53"/>
      <c r="C552" s="53"/>
      <c r="D552" s="53"/>
      <c r="E552" s="53"/>
      <c r="F552" s="53"/>
      <c r="G552" s="53"/>
    </row>
    <row r="553" spans="1:7" s="52" customFormat="1" ht="13.2">
      <c r="A553" s="53"/>
      <c r="B553" s="53"/>
      <c r="C553" s="53"/>
      <c r="D553" s="53"/>
      <c r="E553" s="53"/>
      <c r="F553" s="53"/>
      <c r="G553" s="53"/>
    </row>
    <row r="554" spans="1:7" s="52" customFormat="1" ht="13.2">
      <c r="A554" s="53"/>
      <c r="B554" s="53"/>
      <c r="C554" s="53"/>
      <c r="D554" s="53"/>
      <c r="E554" s="53"/>
      <c r="F554" s="53"/>
      <c r="G554" s="53"/>
    </row>
    <row r="555" spans="1:7" s="52" customFormat="1" ht="13.2">
      <c r="A555" s="53"/>
      <c r="B555" s="53"/>
      <c r="C555" s="53"/>
      <c r="D555" s="53"/>
      <c r="E555" s="53"/>
      <c r="F555" s="53"/>
      <c r="G555" s="53"/>
    </row>
    <row r="556" spans="1:7" s="52" customFormat="1" ht="13.2">
      <c r="A556" s="53"/>
      <c r="B556" s="53"/>
      <c r="C556" s="53"/>
      <c r="D556" s="53"/>
      <c r="E556" s="53"/>
      <c r="F556" s="53"/>
      <c r="G556" s="53"/>
    </row>
    <row r="557" spans="1:7" s="52" customFormat="1" ht="13.2">
      <c r="A557" s="53"/>
      <c r="B557" s="53"/>
      <c r="C557" s="53"/>
      <c r="D557" s="53"/>
      <c r="E557" s="53"/>
      <c r="F557" s="53"/>
      <c r="G557" s="53"/>
    </row>
    <row r="558" spans="1:7" s="52" customFormat="1" ht="13.2">
      <c r="A558" s="53"/>
      <c r="B558" s="53"/>
      <c r="C558" s="53"/>
      <c r="D558" s="53"/>
      <c r="E558" s="53"/>
      <c r="F558" s="53"/>
      <c r="G558" s="53"/>
    </row>
    <row r="559" spans="1:7" s="52" customFormat="1" ht="13.2">
      <c r="A559" s="53"/>
      <c r="B559" s="53"/>
      <c r="C559" s="53"/>
      <c r="D559" s="53"/>
      <c r="E559" s="53"/>
      <c r="F559" s="53"/>
      <c r="G559" s="53"/>
    </row>
    <row r="560" spans="1:7" s="52" customFormat="1" ht="13.2">
      <c r="A560" s="53"/>
      <c r="B560" s="53"/>
      <c r="C560" s="53"/>
      <c r="D560" s="53"/>
      <c r="E560" s="53"/>
      <c r="F560" s="53"/>
      <c r="G560" s="53"/>
    </row>
    <row r="561" spans="1:7" s="52" customFormat="1" ht="13.2">
      <c r="A561" s="53"/>
      <c r="B561" s="53"/>
      <c r="C561" s="53"/>
      <c r="D561" s="53"/>
      <c r="E561" s="53"/>
      <c r="F561" s="53"/>
      <c r="G561" s="53"/>
    </row>
    <row r="562" spans="1:7" s="52" customFormat="1" ht="13.2">
      <c r="A562" s="53"/>
      <c r="B562" s="53"/>
      <c r="C562" s="53"/>
      <c r="D562" s="53"/>
      <c r="E562" s="53"/>
      <c r="F562" s="53"/>
      <c r="G562" s="53"/>
    </row>
    <row r="563" spans="1:7" s="52" customFormat="1" ht="13.2">
      <c r="A563" s="53"/>
      <c r="B563" s="53"/>
      <c r="C563" s="53"/>
      <c r="D563" s="53"/>
      <c r="E563" s="53"/>
      <c r="F563" s="53"/>
      <c r="G563" s="53"/>
    </row>
    <row r="564" spans="1:7" s="52" customFormat="1" ht="13.2">
      <c r="A564" s="53"/>
      <c r="B564" s="53"/>
      <c r="C564" s="53"/>
      <c r="D564" s="53"/>
      <c r="E564" s="53"/>
      <c r="F564" s="53"/>
      <c r="G564" s="53"/>
    </row>
    <row r="565" spans="1:7" s="52" customFormat="1" ht="13.2">
      <c r="A565" s="53"/>
      <c r="B565" s="53"/>
      <c r="C565" s="53"/>
      <c r="D565" s="53"/>
      <c r="E565" s="53"/>
      <c r="F565" s="53"/>
      <c r="G565" s="53"/>
    </row>
    <row r="566" spans="1:7" s="52" customFormat="1" ht="13.2">
      <c r="A566" s="53"/>
      <c r="B566" s="53"/>
      <c r="C566" s="53"/>
      <c r="D566" s="53"/>
      <c r="E566" s="53"/>
      <c r="F566" s="53"/>
      <c r="G566" s="53"/>
    </row>
    <row r="567" spans="1:7" s="52" customFormat="1" ht="13.2">
      <c r="A567" s="53"/>
      <c r="B567" s="53"/>
      <c r="C567" s="53"/>
      <c r="D567" s="53"/>
      <c r="E567" s="53"/>
      <c r="F567" s="53"/>
      <c r="G567" s="53"/>
    </row>
    <row r="568" spans="1:7" s="52" customFormat="1" ht="13.2">
      <c r="A568" s="53"/>
      <c r="B568" s="53"/>
      <c r="C568" s="53"/>
      <c r="D568" s="53"/>
      <c r="E568" s="53"/>
      <c r="F568" s="53"/>
      <c r="G568" s="53"/>
    </row>
    <row r="569" spans="1:7" s="52" customFormat="1" ht="13.2">
      <c r="A569" s="53"/>
      <c r="B569" s="53"/>
      <c r="C569" s="53"/>
      <c r="D569" s="53"/>
      <c r="E569" s="53"/>
      <c r="F569" s="53"/>
      <c r="G569" s="53"/>
    </row>
    <row r="570" spans="1:7" s="52" customFormat="1" ht="13.2">
      <c r="A570" s="53"/>
      <c r="B570" s="53"/>
      <c r="C570" s="53"/>
      <c r="D570" s="53"/>
      <c r="E570" s="53"/>
      <c r="F570" s="53"/>
      <c r="G570" s="53"/>
    </row>
    <row r="571" spans="1:7" s="52" customFormat="1" ht="13.2">
      <c r="A571" s="53"/>
      <c r="B571" s="53"/>
      <c r="C571" s="53"/>
      <c r="D571" s="53"/>
      <c r="E571" s="53"/>
      <c r="F571" s="53"/>
      <c r="G571" s="53"/>
    </row>
    <row r="572" spans="1:7" s="52" customFormat="1" ht="13.2">
      <c r="A572" s="53"/>
      <c r="B572" s="53"/>
      <c r="C572" s="53"/>
      <c r="D572" s="53"/>
      <c r="E572" s="53"/>
      <c r="F572" s="53"/>
      <c r="G572" s="53"/>
    </row>
    <row r="573" spans="1:7" s="52" customFormat="1" ht="13.2">
      <c r="A573" s="53"/>
      <c r="B573" s="53"/>
      <c r="C573" s="53"/>
      <c r="D573" s="53"/>
      <c r="E573" s="53"/>
      <c r="F573" s="53"/>
      <c r="G573" s="53"/>
    </row>
    <row r="574" spans="1:7" s="52" customFormat="1" ht="13.2">
      <c r="A574" s="53"/>
      <c r="B574" s="53"/>
      <c r="C574" s="53"/>
      <c r="D574" s="53"/>
      <c r="E574" s="53"/>
      <c r="F574" s="53"/>
      <c r="G574" s="53"/>
    </row>
    <row r="575" spans="1:7" s="52" customFormat="1" ht="13.2">
      <c r="A575" s="53"/>
      <c r="B575" s="53"/>
      <c r="C575" s="53"/>
      <c r="D575" s="53"/>
      <c r="E575" s="53"/>
      <c r="F575" s="53"/>
      <c r="G575" s="53"/>
    </row>
    <row r="576" spans="1:7" s="52" customFormat="1" ht="13.2">
      <c r="A576" s="53"/>
      <c r="B576" s="53"/>
      <c r="C576" s="53"/>
      <c r="D576" s="53"/>
      <c r="E576" s="53"/>
      <c r="F576" s="53"/>
      <c r="G576" s="53"/>
    </row>
    <row r="577" spans="1:7" s="52" customFormat="1" ht="13.2">
      <c r="A577" s="53"/>
      <c r="B577" s="53"/>
      <c r="C577" s="53"/>
      <c r="D577" s="53"/>
      <c r="E577" s="53"/>
      <c r="F577" s="53"/>
      <c r="G577" s="53"/>
    </row>
    <row r="578" spans="1:7" s="52" customFormat="1" ht="13.2">
      <c r="A578" s="53"/>
      <c r="B578" s="53"/>
      <c r="C578" s="53"/>
      <c r="D578" s="53"/>
      <c r="E578" s="53"/>
      <c r="F578" s="53"/>
      <c r="G578" s="53"/>
    </row>
    <row r="579" spans="1:7" s="52" customFormat="1" ht="13.2">
      <c r="A579" s="53"/>
      <c r="B579" s="53"/>
      <c r="C579" s="53"/>
      <c r="D579" s="53"/>
      <c r="E579" s="53"/>
      <c r="F579" s="53"/>
      <c r="G579" s="53"/>
    </row>
    <row r="580" spans="1:7" s="52" customFormat="1" ht="13.2">
      <c r="A580" s="53"/>
      <c r="B580" s="53"/>
      <c r="C580" s="53"/>
      <c r="D580" s="53"/>
      <c r="E580" s="53"/>
      <c r="F580" s="53"/>
      <c r="G580" s="53"/>
    </row>
    <row r="581" spans="1:7" s="52" customFormat="1" ht="13.2">
      <c r="A581" s="53"/>
      <c r="B581" s="53"/>
      <c r="C581" s="53"/>
      <c r="D581" s="53"/>
      <c r="E581" s="53"/>
      <c r="F581" s="53"/>
      <c r="G581" s="53"/>
    </row>
    <row r="582" spans="1:7" s="52" customFormat="1" ht="13.2">
      <c r="A582" s="53"/>
      <c r="B582" s="53"/>
      <c r="C582" s="53"/>
      <c r="D582" s="53"/>
      <c r="E582" s="53"/>
      <c r="F582" s="53"/>
      <c r="G582" s="53"/>
    </row>
    <row r="583" spans="1:7" s="52" customFormat="1" ht="13.2">
      <c r="A583" s="53"/>
      <c r="B583" s="53"/>
      <c r="C583" s="53"/>
      <c r="D583" s="53"/>
      <c r="E583" s="53"/>
      <c r="F583" s="53"/>
      <c r="G583" s="53"/>
    </row>
    <row r="584" spans="1:7" s="52" customFormat="1" ht="13.2">
      <c r="A584" s="53"/>
      <c r="B584" s="53"/>
      <c r="C584" s="53"/>
      <c r="D584" s="53"/>
      <c r="E584" s="53"/>
      <c r="F584" s="53"/>
      <c r="G584" s="53"/>
    </row>
    <row r="585" spans="1:7" s="52" customFormat="1" ht="13.2">
      <c r="A585" s="53"/>
      <c r="B585" s="53"/>
      <c r="C585" s="53"/>
      <c r="D585" s="53"/>
      <c r="E585" s="53"/>
      <c r="F585" s="53"/>
      <c r="G585" s="53"/>
    </row>
    <row r="586" spans="1:7" s="52" customFormat="1" ht="13.2">
      <c r="A586" s="53"/>
      <c r="B586" s="53"/>
      <c r="C586" s="53"/>
      <c r="D586" s="53"/>
      <c r="E586" s="53"/>
      <c r="F586" s="53"/>
      <c r="G586" s="53"/>
    </row>
    <row r="587" spans="1:7" s="52" customFormat="1" ht="13.2">
      <c r="A587" s="53"/>
      <c r="B587" s="53"/>
      <c r="C587" s="53"/>
      <c r="D587" s="53"/>
      <c r="E587" s="53"/>
      <c r="F587" s="53"/>
      <c r="G587" s="53"/>
    </row>
    <row r="588" spans="1:7" s="52" customFormat="1" ht="13.2">
      <c r="A588" s="53"/>
      <c r="B588" s="53"/>
      <c r="C588" s="53"/>
      <c r="D588" s="53"/>
      <c r="E588" s="53"/>
      <c r="F588" s="53"/>
      <c r="G588" s="53"/>
    </row>
    <row r="589" spans="1:7" s="52" customFormat="1" ht="13.2">
      <c r="A589" s="53"/>
      <c r="B589" s="53"/>
      <c r="C589" s="53"/>
      <c r="D589" s="53"/>
      <c r="E589" s="53"/>
      <c r="F589" s="53"/>
      <c r="G589" s="53"/>
    </row>
    <row r="590" spans="1:7" s="52" customFormat="1" ht="13.2">
      <c r="A590" s="53"/>
      <c r="B590" s="53"/>
      <c r="C590" s="53"/>
      <c r="D590" s="53"/>
      <c r="E590" s="53"/>
      <c r="F590" s="53"/>
      <c r="G590" s="53"/>
    </row>
    <row r="591" spans="1:7" s="52" customFormat="1" ht="13.2">
      <c r="A591" s="53"/>
      <c r="B591" s="53"/>
      <c r="C591" s="53"/>
      <c r="D591" s="53"/>
      <c r="E591" s="53"/>
      <c r="F591" s="53"/>
      <c r="G591" s="53"/>
    </row>
    <row r="592" spans="1:7" s="52" customFormat="1" ht="13.2">
      <c r="A592" s="53"/>
      <c r="B592" s="53"/>
      <c r="C592" s="53"/>
      <c r="D592" s="53"/>
      <c r="E592" s="53"/>
      <c r="F592" s="53"/>
      <c r="G592" s="53"/>
    </row>
    <row r="593" spans="1:7" s="52" customFormat="1" ht="13.2">
      <c r="A593" s="53"/>
      <c r="B593" s="53"/>
      <c r="C593" s="53"/>
      <c r="D593" s="53"/>
      <c r="E593" s="53"/>
      <c r="F593" s="53"/>
      <c r="G593" s="53"/>
    </row>
    <row r="594" spans="1:7" s="52" customFormat="1" ht="13.2">
      <c r="A594" s="53"/>
      <c r="B594" s="53"/>
      <c r="C594" s="53"/>
      <c r="D594" s="53"/>
      <c r="E594" s="53"/>
      <c r="F594" s="53"/>
      <c r="G594" s="53"/>
    </row>
    <row r="595" spans="1:7" s="52" customFormat="1" ht="13.2">
      <c r="A595" s="53"/>
      <c r="B595" s="53"/>
      <c r="C595" s="53"/>
      <c r="D595" s="53"/>
      <c r="E595" s="53"/>
      <c r="F595" s="53"/>
      <c r="G595" s="53"/>
    </row>
    <row r="596" spans="1:7" s="52" customFormat="1" ht="13.2">
      <c r="A596" s="53"/>
      <c r="B596" s="53"/>
      <c r="C596" s="53"/>
      <c r="D596" s="53"/>
      <c r="E596" s="53"/>
      <c r="F596" s="53"/>
      <c r="G596" s="53"/>
    </row>
    <row r="597" spans="1:7" s="52" customFormat="1" ht="13.2">
      <c r="A597" s="53"/>
      <c r="B597" s="53"/>
      <c r="C597" s="53"/>
      <c r="D597" s="53"/>
      <c r="E597" s="53"/>
      <c r="F597" s="53"/>
      <c r="G597" s="53"/>
    </row>
    <row r="598" spans="1:7" s="52" customFormat="1" ht="13.2">
      <c r="A598" s="53"/>
      <c r="B598" s="53"/>
      <c r="C598" s="53"/>
      <c r="D598" s="53"/>
      <c r="E598" s="53"/>
      <c r="F598" s="53"/>
      <c r="G598" s="53"/>
    </row>
    <row r="599" spans="1:7" s="52" customFormat="1" ht="13.2">
      <c r="A599" s="53"/>
      <c r="B599" s="53"/>
      <c r="C599" s="53"/>
      <c r="D599" s="53"/>
      <c r="E599" s="53"/>
      <c r="F599" s="53"/>
      <c r="G599" s="53"/>
    </row>
    <row r="600" spans="1:7" s="52" customFormat="1" ht="13.2">
      <c r="A600" s="53"/>
      <c r="B600" s="53"/>
      <c r="C600" s="53"/>
      <c r="D600" s="53"/>
      <c r="E600" s="53"/>
      <c r="F600" s="53"/>
      <c r="G600" s="53"/>
    </row>
    <row r="601" spans="1:7" s="52" customFormat="1" ht="13.2">
      <c r="A601" s="53"/>
      <c r="B601" s="53"/>
      <c r="C601" s="53"/>
      <c r="D601" s="53"/>
      <c r="E601" s="53"/>
      <c r="F601" s="53"/>
      <c r="G601" s="53"/>
    </row>
    <row r="602" spans="1:7" s="52" customFormat="1" ht="13.2">
      <c r="A602" s="53"/>
      <c r="B602" s="53"/>
      <c r="C602" s="53"/>
      <c r="D602" s="53"/>
      <c r="E602" s="53"/>
      <c r="F602" s="53"/>
      <c r="G602" s="53"/>
    </row>
    <row r="603" spans="1:7" s="52" customFormat="1" ht="13.2">
      <c r="A603" s="53"/>
      <c r="B603" s="53"/>
      <c r="C603" s="53"/>
      <c r="D603" s="53"/>
      <c r="E603" s="53"/>
      <c r="F603" s="53"/>
      <c r="G603" s="53"/>
    </row>
    <row r="604" spans="1:7" s="52" customFormat="1" ht="13.2">
      <c r="A604" s="53"/>
      <c r="B604" s="53"/>
      <c r="C604" s="53"/>
      <c r="D604" s="53"/>
      <c r="E604" s="53"/>
      <c r="F604" s="53"/>
      <c r="G604" s="53"/>
    </row>
    <row r="605" spans="1:7" s="52" customFormat="1" ht="13.2">
      <c r="A605" s="53"/>
      <c r="B605" s="53"/>
      <c r="C605" s="53"/>
      <c r="D605" s="53"/>
      <c r="E605" s="53"/>
      <c r="F605" s="53"/>
      <c r="G605" s="53"/>
    </row>
    <row r="606" spans="1:7" s="52" customFormat="1" ht="13.2">
      <c r="A606" s="53"/>
      <c r="B606" s="53"/>
      <c r="C606" s="53"/>
      <c r="D606" s="53"/>
      <c r="E606" s="53"/>
      <c r="F606" s="53"/>
      <c r="G606" s="53"/>
    </row>
    <row r="607" spans="1:7" s="52" customFormat="1" ht="13.2">
      <c r="A607" s="53"/>
      <c r="B607" s="53"/>
      <c r="C607" s="53"/>
      <c r="D607" s="53"/>
      <c r="E607" s="53"/>
      <c r="F607" s="53"/>
      <c r="G607" s="53"/>
    </row>
    <row r="608" spans="1:7" s="52" customFormat="1" ht="13.2">
      <c r="A608" s="53"/>
      <c r="B608" s="53"/>
      <c r="C608" s="53"/>
      <c r="D608" s="53"/>
      <c r="E608" s="53"/>
      <c r="F608" s="53"/>
      <c r="G608" s="53"/>
    </row>
    <row r="609" spans="1:7" s="52" customFormat="1" ht="13.2">
      <c r="A609" s="53"/>
      <c r="B609" s="53"/>
      <c r="C609" s="53"/>
      <c r="D609" s="53"/>
      <c r="E609" s="53"/>
      <c r="F609" s="53"/>
      <c r="G609" s="53"/>
    </row>
    <row r="610" spans="1:7" s="52" customFormat="1" ht="13.2">
      <c r="A610" s="53"/>
      <c r="B610" s="53"/>
      <c r="C610" s="53"/>
      <c r="D610" s="53"/>
      <c r="E610" s="53"/>
      <c r="F610" s="53"/>
      <c r="G610" s="53"/>
    </row>
    <row r="611" spans="1:7" s="52" customFormat="1" ht="13.2">
      <c r="A611" s="53"/>
      <c r="B611" s="53"/>
      <c r="C611" s="53"/>
      <c r="D611" s="53"/>
      <c r="E611" s="53"/>
      <c r="F611" s="53"/>
      <c r="G611" s="53"/>
    </row>
    <row r="612" spans="1:7" s="52" customFormat="1" ht="13.2">
      <c r="A612" s="53"/>
      <c r="B612" s="53"/>
      <c r="C612" s="53"/>
      <c r="D612" s="53"/>
      <c r="E612" s="53"/>
      <c r="F612" s="53"/>
      <c r="G612" s="53"/>
    </row>
    <row r="613" spans="1:7" s="52" customFormat="1" ht="13.2">
      <c r="A613" s="53"/>
      <c r="B613" s="53"/>
      <c r="C613" s="53"/>
      <c r="D613" s="53"/>
      <c r="E613" s="53"/>
      <c r="F613" s="53"/>
      <c r="G613" s="53"/>
    </row>
    <row r="614" spans="1:7" s="52" customFormat="1" ht="13.2">
      <c r="A614" s="53"/>
      <c r="B614" s="53"/>
      <c r="C614" s="53"/>
      <c r="D614" s="53"/>
      <c r="E614" s="53"/>
      <c r="F614" s="53"/>
      <c r="G614" s="53"/>
    </row>
    <row r="615" spans="1:7" s="52" customFormat="1" ht="13.2">
      <c r="A615" s="53"/>
      <c r="B615" s="53"/>
      <c r="C615" s="53"/>
      <c r="D615" s="53"/>
      <c r="E615" s="53"/>
      <c r="F615" s="53"/>
      <c r="G615" s="53"/>
    </row>
    <row r="616" spans="1:7" s="52" customFormat="1" ht="13.2">
      <c r="A616" s="53"/>
      <c r="B616" s="53"/>
      <c r="C616" s="53"/>
      <c r="D616" s="53"/>
      <c r="E616" s="53"/>
      <c r="F616" s="53"/>
      <c r="G616" s="53"/>
    </row>
    <row r="617" spans="1:7" s="52" customFormat="1" ht="13.2">
      <c r="A617" s="53"/>
      <c r="B617" s="53"/>
      <c r="C617" s="53"/>
      <c r="D617" s="53"/>
      <c r="E617" s="53"/>
      <c r="F617" s="53"/>
      <c r="G617" s="53"/>
    </row>
    <row r="618" spans="1:7" s="52" customFormat="1" ht="13.2">
      <c r="A618" s="53"/>
      <c r="B618" s="53"/>
      <c r="C618" s="53"/>
      <c r="D618" s="53"/>
      <c r="E618" s="53"/>
      <c r="F618" s="53"/>
      <c r="G618" s="53"/>
    </row>
    <row r="619" spans="1:7" s="52" customFormat="1" ht="13.2">
      <c r="A619" s="53"/>
      <c r="B619" s="53"/>
      <c r="C619" s="53"/>
      <c r="D619" s="53"/>
      <c r="E619" s="53"/>
      <c r="F619" s="53"/>
      <c r="G619" s="53"/>
    </row>
    <row r="620" spans="1:7" s="52" customFormat="1" ht="13.2">
      <c r="A620" s="53"/>
      <c r="B620" s="53"/>
      <c r="C620" s="53"/>
      <c r="D620" s="53"/>
      <c r="E620" s="53"/>
      <c r="F620" s="53"/>
      <c r="G620" s="53"/>
    </row>
    <row r="621" spans="1:7" s="52" customFormat="1" ht="13.2">
      <c r="A621" s="53"/>
      <c r="B621" s="53"/>
      <c r="C621" s="53"/>
      <c r="D621" s="53"/>
      <c r="E621" s="53"/>
      <c r="F621" s="53"/>
      <c r="G621" s="53"/>
    </row>
    <row r="622" spans="1:7" s="52" customFormat="1" ht="13.2">
      <c r="A622" s="53"/>
      <c r="B622" s="53"/>
      <c r="C622" s="53"/>
      <c r="D622" s="53"/>
      <c r="E622" s="53"/>
      <c r="F622" s="53"/>
      <c r="G622" s="53"/>
    </row>
    <row r="623" spans="1:7" s="52" customFormat="1" ht="13.2">
      <c r="A623" s="53"/>
      <c r="B623" s="53"/>
      <c r="C623" s="53"/>
      <c r="D623" s="53"/>
      <c r="E623" s="53"/>
      <c r="F623" s="53"/>
      <c r="G623" s="53"/>
    </row>
    <row r="624" spans="1:7" s="52" customFormat="1" ht="13.2">
      <c r="A624" s="53"/>
      <c r="B624" s="53"/>
      <c r="C624" s="53"/>
      <c r="D624" s="53"/>
      <c r="E624" s="53"/>
      <c r="F624" s="53"/>
      <c r="G624" s="53"/>
    </row>
    <row r="625" spans="1:7" s="52" customFormat="1" ht="13.2">
      <c r="A625" s="53"/>
      <c r="B625" s="53"/>
      <c r="C625" s="53"/>
      <c r="D625" s="53"/>
      <c r="E625" s="53"/>
      <c r="F625" s="53"/>
      <c r="G625" s="53"/>
    </row>
    <row r="626" spans="1:7" s="52" customFormat="1" ht="13.2">
      <c r="A626" s="53"/>
      <c r="B626" s="53"/>
      <c r="C626" s="53"/>
      <c r="D626" s="53"/>
      <c r="E626" s="53"/>
      <c r="F626" s="53"/>
      <c r="G626" s="53"/>
    </row>
    <row r="627" spans="1:7" s="52" customFormat="1" ht="13.2">
      <c r="A627" s="53"/>
      <c r="B627" s="53"/>
      <c r="C627" s="53"/>
      <c r="D627" s="53"/>
      <c r="E627" s="53"/>
      <c r="F627" s="53"/>
      <c r="G627" s="53"/>
    </row>
    <row r="628" spans="1:7" s="52" customFormat="1" ht="13.2">
      <c r="A628" s="53"/>
      <c r="B628" s="53"/>
      <c r="C628" s="53"/>
      <c r="D628" s="53"/>
      <c r="E628" s="53"/>
      <c r="F628" s="53"/>
      <c r="G628" s="53"/>
    </row>
    <row r="629" spans="1:7" s="52" customFormat="1" ht="13.2">
      <c r="A629" s="53"/>
      <c r="B629" s="53"/>
      <c r="C629" s="53"/>
      <c r="D629" s="53"/>
      <c r="E629" s="53"/>
      <c r="F629" s="53"/>
      <c r="G629" s="53"/>
    </row>
    <row r="630" spans="1:7" s="52" customFormat="1" ht="13.2">
      <c r="A630" s="53"/>
      <c r="B630" s="53"/>
      <c r="C630" s="53"/>
      <c r="D630" s="53"/>
      <c r="E630" s="53"/>
      <c r="F630" s="53"/>
      <c r="G630" s="53"/>
    </row>
    <row r="631" spans="1:7" s="52" customFormat="1" ht="13.2">
      <c r="A631" s="53"/>
      <c r="B631" s="53"/>
      <c r="C631" s="53"/>
      <c r="D631" s="53"/>
      <c r="E631" s="53"/>
      <c r="F631" s="53"/>
      <c r="G631" s="53"/>
    </row>
    <row r="632" spans="1:7" s="52" customFormat="1" ht="13.2">
      <c r="A632" s="53"/>
      <c r="B632" s="53"/>
      <c r="C632" s="53"/>
      <c r="D632" s="53"/>
      <c r="E632" s="53"/>
      <c r="F632" s="53"/>
      <c r="G632" s="53"/>
    </row>
    <row r="633" spans="1:7" s="52" customFormat="1" ht="13.2">
      <c r="A633" s="53"/>
      <c r="B633" s="53"/>
      <c r="C633" s="53"/>
      <c r="D633" s="53"/>
      <c r="E633" s="53"/>
      <c r="F633" s="53"/>
      <c r="G633" s="53"/>
    </row>
    <row r="634" spans="1:7" s="52" customFormat="1" ht="13.2">
      <c r="A634" s="53"/>
      <c r="B634" s="53"/>
      <c r="C634" s="53"/>
      <c r="D634" s="53"/>
      <c r="E634" s="53"/>
      <c r="F634" s="53"/>
      <c r="G634" s="53"/>
    </row>
    <row r="635" spans="1:7" s="52" customFormat="1" ht="13.2">
      <c r="A635" s="53"/>
      <c r="B635" s="53"/>
      <c r="C635" s="53"/>
      <c r="D635" s="53"/>
      <c r="E635" s="53"/>
      <c r="F635" s="53"/>
      <c r="G635" s="53"/>
    </row>
    <row r="636" spans="1:7" s="52" customFormat="1" ht="13.2">
      <c r="A636" s="53"/>
      <c r="B636" s="53"/>
      <c r="C636" s="53"/>
      <c r="D636" s="53"/>
      <c r="E636" s="53"/>
      <c r="F636" s="53"/>
      <c r="G636" s="53"/>
    </row>
    <row r="637" spans="1:7" s="52" customFormat="1" ht="13.2">
      <c r="A637" s="53"/>
      <c r="B637" s="53"/>
      <c r="C637" s="53"/>
      <c r="D637" s="53"/>
      <c r="E637" s="53"/>
      <c r="F637" s="53"/>
      <c r="G637" s="53"/>
    </row>
    <row r="638" spans="1:7" s="52" customFormat="1" ht="13.2">
      <c r="A638" s="53"/>
      <c r="B638" s="53"/>
      <c r="C638" s="53"/>
      <c r="D638" s="53"/>
      <c r="E638" s="53"/>
      <c r="F638" s="53"/>
      <c r="G638" s="53"/>
    </row>
    <row r="639" spans="1:7" s="52" customFormat="1" ht="13.2">
      <c r="A639" s="53"/>
      <c r="B639" s="53"/>
      <c r="C639" s="53"/>
      <c r="D639" s="53"/>
      <c r="E639" s="53"/>
      <c r="F639" s="53"/>
      <c r="G639" s="53"/>
    </row>
    <row r="640" spans="1:7" s="52" customFormat="1" ht="13.2">
      <c r="A640" s="53"/>
      <c r="B640" s="53"/>
      <c r="C640" s="53"/>
      <c r="D640" s="53"/>
      <c r="E640" s="53"/>
      <c r="F640" s="53"/>
      <c r="G640" s="53"/>
    </row>
    <row r="641" spans="1:7" s="52" customFormat="1" ht="13.2">
      <c r="A641" s="53"/>
      <c r="B641" s="53"/>
      <c r="C641" s="53"/>
      <c r="D641" s="53"/>
      <c r="E641" s="53"/>
      <c r="F641" s="53"/>
      <c r="G641" s="53"/>
    </row>
    <row r="642" spans="1:7" s="52" customFormat="1" ht="13.2">
      <c r="A642" s="53"/>
      <c r="B642" s="53"/>
      <c r="C642" s="53"/>
      <c r="D642" s="53"/>
      <c r="E642" s="53"/>
      <c r="F642" s="53"/>
      <c r="G642" s="53"/>
    </row>
    <row r="643" spans="1:7" s="52" customFormat="1" ht="13.2">
      <c r="A643" s="53"/>
      <c r="B643" s="53"/>
      <c r="C643" s="53"/>
      <c r="D643" s="53"/>
      <c r="E643" s="53"/>
      <c r="F643" s="53"/>
      <c r="G643" s="53"/>
    </row>
    <row r="644" spans="1:7" s="52" customFormat="1" ht="13.2">
      <c r="A644" s="53"/>
      <c r="B644" s="53"/>
      <c r="C644" s="53"/>
      <c r="D644" s="53"/>
      <c r="E644" s="53"/>
      <c r="F644" s="53"/>
      <c r="G644" s="53"/>
    </row>
    <row r="645" spans="1:7" s="52" customFormat="1" ht="13.2">
      <c r="A645" s="53"/>
      <c r="B645" s="53"/>
      <c r="C645" s="53"/>
      <c r="D645" s="53"/>
      <c r="E645" s="53"/>
      <c r="F645" s="53"/>
      <c r="G645" s="53"/>
    </row>
    <row r="646" spans="1:7" s="52" customFormat="1" ht="13.2">
      <c r="A646" s="53"/>
      <c r="B646" s="53"/>
      <c r="C646" s="53"/>
      <c r="D646" s="53"/>
      <c r="E646" s="53"/>
      <c r="F646" s="53"/>
      <c r="G646" s="53"/>
    </row>
    <row r="647" spans="1:7" s="52" customFormat="1" ht="13.2">
      <c r="A647" s="53"/>
      <c r="B647" s="53"/>
      <c r="C647" s="53"/>
      <c r="D647" s="53"/>
      <c r="E647" s="53"/>
      <c r="F647" s="53"/>
      <c r="G647" s="53"/>
    </row>
    <row r="648" spans="1:7" s="52" customFormat="1" ht="13.2">
      <c r="A648" s="53"/>
      <c r="B648" s="53"/>
      <c r="C648" s="53"/>
      <c r="D648" s="53"/>
      <c r="E648" s="53"/>
      <c r="F648" s="53"/>
      <c r="G648" s="53"/>
    </row>
    <row r="649" spans="1:7" s="52" customFormat="1" ht="13.2">
      <c r="A649" s="53"/>
      <c r="B649" s="53"/>
      <c r="C649" s="53"/>
      <c r="D649" s="53"/>
      <c r="E649" s="53"/>
      <c r="F649" s="53"/>
      <c r="G649" s="53"/>
    </row>
    <row r="650" spans="1:7" s="52" customFormat="1" ht="13.2">
      <c r="A650" s="53"/>
      <c r="B650" s="53"/>
      <c r="C650" s="53"/>
      <c r="D650" s="53"/>
      <c r="E650" s="53"/>
      <c r="F650" s="53"/>
      <c r="G650" s="53"/>
    </row>
    <row r="651" spans="1:7" s="52" customFormat="1" ht="13.2">
      <c r="A651" s="53"/>
      <c r="B651" s="53"/>
      <c r="C651" s="53"/>
      <c r="D651" s="53"/>
      <c r="E651" s="53"/>
      <c r="F651" s="53"/>
      <c r="G651" s="53"/>
    </row>
    <row r="652" spans="1:7" s="52" customFormat="1" ht="13.2">
      <c r="A652" s="53"/>
      <c r="B652" s="53"/>
      <c r="C652" s="53"/>
      <c r="D652" s="53"/>
      <c r="E652" s="53"/>
      <c r="F652" s="53"/>
      <c r="G652" s="53"/>
    </row>
    <row r="653" spans="1:7" s="52" customFormat="1" ht="13.2">
      <c r="A653" s="53"/>
      <c r="B653" s="53"/>
      <c r="C653" s="53"/>
      <c r="D653" s="53"/>
      <c r="E653" s="53"/>
      <c r="F653" s="53"/>
      <c r="G653" s="53"/>
    </row>
    <row r="654" spans="1:7" s="52" customFormat="1" ht="13.2">
      <c r="A654" s="53"/>
      <c r="B654" s="53"/>
      <c r="C654" s="53"/>
      <c r="D654" s="53"/>
      <c r="E654" s="53"/>
      <c r="F654" s="53"/>
      <c r="G654" s="53"/>
    </row>
    <row r="655" spans="1:7" s="52" customFormat="1" ht="13.2">
      <c r="A655" s="53"/>
      <c r="B655" s="53"/>
      <c r="C655" s="53"/>
      <c r="D655" s="53"/>
      <c r="E655" s="53"/>
      <c r="F655" s="53"/>
      <c r="G655" s="53"/>
    </row>
    <row r="656" spans="1:7" s="52" customFormat="1" ht="13.2">
      <c r="A656" s="53"/>
      <c r="B656" s="53"/>
      <c r="C656" s="53"/>
      <c r="D656" s="53"/>
      <c r="E656" s="53"/>
      <c r="F656" s="53"/>
      <c r="G656" s="53"/>
    </row>
    <row r="657" spans="1:7" s="52" customFormat="1" ht="13.2">
      <c r="A657" s="53"/>
      <c r="B657" s="53"/>
      <c r="C657" s="53"/>
      <c r="D657" s="53"/>
      <c r="E657" s="53"/>
      <c r="F657" s="53"/>
      <c r="G657" s="53"/>
    </row>
    <row r="658" spans="1:7" s="52" customFormat="1" ht="13.2">
      <c r="A658" s="53"/>
      <c r="B658" s="53"/>
      <c r="C658" s="53"/>
      <c r="D658" s="53"/>
      <c r="E658" s="53"/>
      <c r="F658" s="53"/>
      <c r="G658" s="53"/>
    </row>
    <row r="659" spans="1:7" s="52" customFormat="1" ht="13.2">
      <c r="A659" s="53"/>
      <c r="B659" s="53"/>
      <c r="C659" s="53"/>
      <c r="D659" s="53"/>
      <c r="E659" s="53"/>
      <c r="F659" s="53"/>
      <c r="G659" s="53"/>
    </row>
    <row r="660" spans="1:7" s="52" customFormat="1" ht="13.2">
      <c r="A660" s="53"/>
      <c r="B660" s="53"/>
      <c r="C660" s="53"/>
      <c r="D660" s="53"/>
      <c r="E660" s="53"/>
      <c r="F660" s="53"/>
      <c r="G660" s="53"/>
    </row>
    <row r="661" spans="1:7" s="52" customFormat="1" ht="13.2">
      <c r="A661" s="53"/>
      <c r="B661" s="53"/>
      <c r="C661" s="53"/>
      <c r="D661" s="53"/>
      <c r="E661" s="53"/>
      <c r="F661" s="53"/>
      <c r="G661" s="53"/>
    </row>
    <row r="662" spans="1:7" s="52" customFormat="1" ht="13.2">
      <c r="A662" s="53"/>
      <c r="B662" s="53"/>
      <c r="C662" s="53"/>
      <c r="D662" s="53"/>
      <c r="E662" s="53"/>
      <c r="F662" s="53"/>
      <c r="G662" s="53"/>
    </row>
    <row r="663" spans="1:7" s="52" customFormat="1" ht="13.2">
      <c r="A663" s="53"/>
      <c r="B663" s="53"/>
      <c r="C663" s="53"/>
      <c r="D663" s="53"/>
      <c r="E663" s="53"/>
      <c r="F663" s="53"/>
      <c r="G663" s="53"/>
    </row>
    <row r="664" spans="1:7" s="52" customFormat="1" ht="13.2">
      <c r="A664" s="53"/>
      <c r="B664" s="53"/>
      <c r="C664" s="53"/>
      <c r="D664" s="53"/>
      <c r="E664" s="53"/>
      <c r="F664" s="53"/>
      <c r="G664" s="53"/>
    </row>
    <row r="665" spans="1:7" s="52" customFormat="1" ht="13.2">
      <c r="A665" s="53"/>
      <c r="B665" s="53"/>
      <c r="C665" s="53"/>
      <c r="D665" s="53"/>
      <c r="E665" s="53"/>
      <c r="F665" s="53"/>
      <c r="G665" s="53"/>
    </row>
    <row r="666" spans="1:7" s="52" customFormat="1" ht="13.2">
      <c r="A666" s="53"/>
      <c r="B666" s="53"/>
      <c r="C666" s="53"/>
      <c r="D666" s="53"/>
      <c r="E666" s="53"/>
      <c r="F666" s="53"/>
      <c r="G666" s="53"/>
    </row>
    <row r="667" spans="1:7" s="52" customFormat="1" ht="13.2">
      <c r="A667" s="53"/>
      <c r="B667" s="53"/>
      <c r="C667" s="53"/>
      <c r="D667" s="53"/>
      <c r="E667" s="53"/>
      <c r="F667" s="53"/>
      <c r="G667" s="53"/>
    </row>
    <row r="668" spans="1:7" s="52" customFormat="1" ht="13.2">
      <c r="A668" s="53"/>
      <c r="B668" s="53"/>
      <c r="C668" s="53"/>
      <c r="D668" s="53"/>
      <c r="E668" s="53"/>
      <c r="F668" s="53"/>
      <c r="G668" s="53"/>
    </row>
    <row r="669" spans="1:7" s="52" customFormat="1" ht="13.2">
      <c r="A669" s="53"/>
      <c r="B669" s="53"/>
      <c r="C669" s="53"/>
      <c r="D669" s="53"/>
      <c r="E669" s="53"/>
      <c r="F669" s="53"/>
      <c r="G669" s="53"/>
    </row>
    <row r="670" spans="1:7" s="52" customFormat="1" ht="13.2">
      <c r="A670" s="53"/>
      <c r="B670" s="53"/>
      <c r="C670" s="53"/>
      <c r="D670" s="53"/>
      <c r="E670" s="53"/>
      <c r="F670" s="53"/>
      <c r="G670" s="53"/>
    </row>
    <row r="671" spans="1:7" s="52" customFormat="1" ht="13.2">
      <c r="A671" s="53"/>
      <c r="B671" s="53"/>
      <c r="C671" s="53"/>
      <c r="D671" s="53"/>
      <c r="E671" s="53"/>
      <c r="F671" s="53"/>
      <c r="G671" s="53"/>
    </row>
    <row r="672" spans="1:7" s="52" customFormat="1" ht="13.2">
      <c r="A672" s="53"/>
      <c r="B672" s="53"/>
      <c r="C672" s="53"/>
      <c r="D672" s="53"/>
      <c r="E672" s="53"/>
      <c r="F672" s="53"/>
      <c r="G672" s="53"/>
    </row>
    <row r="673" spans="1:7" s="52" customFormat="1" ht="13.2">
      <c r="A673" s="53"/>
      <c r="B673" s="53"/>
      <c r="C673" s="53"/>
      <c r="D673" s="53"/>
      <c r="E673" s="53"/>
      <c r="F673" s="53"/>
      <c r="G673" s="53"/>
    </row>
    <row r="674" spans="1:7" s="52" customFormat="1" ht="13.2">
      <c r="A674" s="53"/>
      <c r="B674" s="53"/>
      <c r="C674" s="53"/>
      <c r="D674" s="53"/>
      <c r="E674" s="53"/>
      <c r="F674" s="53"/>
      <c r="G674" s="53"/>
    </row>
    <row r="675" spans="1:7" s="52" customFormat="1" ht="13.2">
      <c r="A675" s="53"/>
      <c r="B675" s="53"/>
      <c r="C675" s="53"/>
      <c r="D675" s="53"/>
      <c r="E675" s="53"/>
      <c r="F675" s="53"/>
      <c r="G675" s="53"/>
    </row>
    <row r="676" spans="1:7" s="52" customFormat="1" ht="13.2">
      <c r="A676" s="53"/>
      <c r="B676" s="53"/>
      <c r="C676" s="53"/>
      <c r="D676" s="53"/>
      <c r="E676" s="53"/>
      <c r="F676" s="53"/>
      <c r="G676" s="53"/>
    </row>
    <row r="677" spans="1:7" s="52" customFormat="1" ht="13.2">
      <c r="A677" s="53"/>
      <c r="B677" s="53"/>
      <c r="C677" s="53"/>
      <c r="D677" s="53"/>
      <c r="E677" s="53"/>
      <c r="F677" s="53"/>
      <c r="G677" s="53"/>
    </row>
    <row r="678" spans="1:7" s="52" customFormat="1" ht="13.2">
      <c r="A678" s="53"/>
      <c r="B678" s="53"/>
      <c r="C678" s="53"/>
      <c r="D678" s="53"/>
      <c r="E678" s="53"/>
      <c r="F678" s="53"/>
      <c r="G678" s="53"/>
    </row>
    <row r="679" spans="1:7" s="52" customFormat="1" ht="13.2">
      <c r="A679" s="53"/>
      <c r="B679" s="53"/>
      <c r="C679" s="53"/>
      <c r="D679" s="53"/>
      <c r="E679" s="53"/>
      <c r="F679" s="53"/>
      <c r="G679" s="53"/>
    </row>
    <row r="680" spans="1:7" s="52" customFormat="1" ht="13.2">
      <c r="A680" s="53"/>
      <c r="B680" s="53"/>
      <c r="C680" s="53"/>
      <c r="D680" s="53"/>
      <c r="E680" s="53"/>
      <c r="F680" s="53"/>
      <c r="G680" s="53"/>
    </row>
    <row r="681" spans="1:7" s="52" customFormat="1" ht="13.2">
      <c r="A681" s="53"/>
      <c r="B681" s="53"/>
      <c r="C681" s="53"/>
      <c r="D681" s="53"/>
      <c r="E681" s="53"/>
      <c r="F681" s="53"/>
      <c r="G681" s="53"/>
    </row>
    <row r="682" spans="1:7" s="52" customFormat="1" ht="13.2">
      <c r="A682" s="53"/>
      <c r="B682" s="53"/>
      <c r="C682" s="53"/>
      <c r="D682" s="53"/>
      <c r="E682" s="53"/>
      <c r="F682" s="53"/>
      <c r="G682" s="53"/>
    </row>
    <row r="683" spans="1:7" s="52" customFormat="1" ht="13.2">
      <c r="A683" s="53"/>
      <c r="B683" s="53"/>
      <c r="C683" s="53"/>
      <c r="D683" s="53"/>
      <c r="E683" s="53"/>
      <c r="F683" s="53"/>
      <c r="G683" s="53"/>
    </row>
    <row r="684" spans="1:7" s="52" customFormat="1" ht="13.2">
      <c r="A684" s="53"/>
      <c r="B684" s="53"/>
      <c r="C684" s="53"/>
      <c r="D684" s="53"/>
      <c r="E684" s="53"/>
      <c r="F684" s="53"/>
      <c r="G684" s="53"/>
    </row>
    <row r="685" spans="1:7" s="52" customFormat="1" ht="13.2">
      <c r="A685" s="53"/>
      <c r="B685" s="53"/>
      <c r="C685" s="53"/>
      <c r="D685" s="53"/>
      <c r="E685" s="53"/>
      <c r="F685" s="53"/>
      <c r="G685" s="53"/>
    </row>
    <row r="686" spans="1:7" s="52" customFormat="1" ht="13.2">
      <c r="A686" s="53"/>
      <c r="B686" s="53"/>
      <c r="C686" s="53"/>
      <c r="D686" s="53"/>
      <c r="E686" s="53"/>
      <c r="F686" s="53"/>
      <c r="G686" s="53"/>
    </row>
    <row r="687" spans="1:7" s="52" customFormat="1" ht="13.2">
      <c r="A687" s="53"/>
      <c r="B687" s="53"/>
      <c r="C687" s="53"/>
      <c r="D687" s="53"/>
      <c r="E687" s="53"/>
      <c r="F687" s="53"/>
      <c r="G687" s="53"/>
    </row>
    <row r="688" spans="1:7" s="52" customFormat="1" ht="13.2">
      <c r="A688" s="53"/>
      <c r="B688" s="53"/>
      <c r="C688" s="53"/>
      <c r="D688" s="53"/>
      <c r="E688" s="53"/>
      <c r="F688" s="53"/>
      <c r="G688" s="53"/>
    </row>
    <row r="689" spans="1:7" s="52" customFormat="1" ht="13.2">
      <c r="A689" s="53"/>
      <c r="B689" s="53"/>
      <c r="C689" s="53"/>
      <c r="D689" s="53"/>
      <c r="E689" s="53"/>
      <c r="F689" s="53"/>
      <c r="G689" s="53"/>
    </row>
    <row r="690" spans="1:7" s="52" customFormat="1" ht="13.2">
      <c r="A690" s="53"/>
      <c r="B690" s="53"/>
      <c r="C690" s="53"/>
      <c r="D690" s="53"/>
      <c r="E690" s="53"/>
      <c r="F690" s="53"/>
      <c r="G690" s="53"/>
    </row>
    <row r="691" spans="1:7" s="52" customFormat="1" ht="13.2">
      <c r="A691" s="53"/>
      <c r="B691" s="53"/>
      <c r="C691" s="53"/>
      <c r="D691" s="53"/>
      <c r="E691" s="53"/>
      <c r="F691" s="53"/>
      <c r="G691" s="53"/>
    </row>
    <row r="692" spans="1:7" s="52" customFormat="1" ht="13.2">
      <c r="A692" s="53"/>
      <c r="B692" s="53"/>
      <c r="C692" s="53"/>
      <c r="D692" s="53"/>
      <c r="E692" s="53"/>
      <c r="F692" s="53"/>
      <c r="G692" s="53"/>
    </row>
    <row r="693" spans="1:7" s="52" customFormat="1" ht="13.2">
      <c r="A693" s="53"/>
      <c r="B693" s="53"/>
      <c r="C693" s="53"/>
      <c r="D693" s="53"/>
      <c r="E693" s="53"/>
      <c r="F693" s="53"/>
      <c r="G693" s="53"/>
    </row>
    <row r="694" spans="1:7" s="52" customFormat="1" ht="13.2">
      <c r="A694" s="53"/>
      <c r="B694" s="53"/>
      <c r="C694" s="53"/>
      <c r="D694" s="53"/>
      <c r="E694" s="53"/>
      <c r="F694" s="53"/>
      <c r="G694" s="53"/>
    </row>
    <row r="695" spans="1:7" s="52" customFormat="1" ht="13.2">
      <c r="A695" s="53"/>
      <c r="B695" s="53"/>
      <c r="C695" s="53"/>
      <c r="D695" s="53"/>
      <c r="E695" s="53"/>
      <c r="F695" s="53"/>
      <c r="G695" s="53"/>
    </row>
    <row r="696" spans="1:7" s="52" customFormat="1" ht="13.2">
      <c r="A696" s="53"/>
      <c r="B696" s="53"/>
      <c r="C696" s="53"/>
      <c r="D696" s="53"/>
      <c r="E696" s="53"/>
      <c r="F696" s="53"/>
      <c r="G696" s="53"/>
    </row>
    <row r="697" spans="1:7" s="52" customFormat="1" ht="13.2">
      <c r="A697" s="53"/>
      <c r="B697" s="53"/>
      <c r="C697" s="53"/>
      <c r="D697" s="53"/>
      <c r="E697" s="53"/>
      <c r="F697" s="53"/>
      <c r="G697" s="53"/>
    </row>
    <row r="698" spans="1:7" s="52" customFormat="1" ht="13.2">
      <c r="A698" s="53"/>
      <c r="B698" s="53"/>
      <c r="C698" s="53"/>
      <c r="D698" s="53"/>
      <c r="E698" s="53"/>
      <c r="F698" s="53"/>
      <c r="G698" s="53"/>
    </row>
    <row r="699" spans="1:7" s="52" customFormat="1" ht="13.2">
      <c r="A699" s="53"/>
      <c r="B699" s="53"/>
      <c r="C699" s="53"/>
      <c r="D699" s="53"/>
      <c r="E699" s="53"/>
      <c r="F699" s="53"/>
      <c r="G699" s="53"/>
    </row>
    <row r="700" spans="1:7" s="52" customFormat="1" ht="13.2">
      <c r="A700" s="53"/>
      <c r="B700" s="53"/>
      <c r="C700" s="53"/>
      <c r="D700" s="53"/>
      <c r="E700" s="53"/>
      <c r="F700" s="53"/>
      <c r="G700" s="53"/>
    </row>
    <row r="701" spans="1:7" s="52" customFormat="1" ht="13.2">
      <c r="A701" s="53"/>
      <c r="B701" s="53"/>
      <c r="C701" s="53"/>
      <c r="D701" s="53"/>
      <c r="E701" s="53"/>
      <c r="F701" s="53"/>
      <c r="G701" s="53"/>
    </row>
    <row r="702" spans="1:7" s="52" customFormat="1" ht="13.2">
      <c r="A702" s="53"/>
      <c r="B702" s="53"/>
      <c r="C702" s="53"/>
      <c r="D702" s="53"/>
      <c r="E702" s="53"/>
      <c r="F702" s="53"/>
      <c r="G702" s="53"/>
    </row>
    <row r="703" spans="1:7" s="52" customFormat="1" ht="13.2">
      <c r="A703" s="53"/>
      <c r="B703" s="53"/>
      <c r="C703" s="53"/>
      <c r="D703" s="53"/>
      <c r="E703" s="53"/>
      <c r="F703" s="53"/>
      <c r="G703" s="53"/>
    </row>
    <row r="704" spans="1:7" s="52" customFormat="1" ht="13.2">
      <c r="A704" s="53"/>
      <c r="B704" s="53"/>
      <c r="C704" s="53"/>
      <c r="D704" s="53"/>
      <c r="E704" s="53"/>
      <c r="F704" s="53"/>
      <c r="G704" s="53"/>
    </row>
    <row r="705" spans="1:7" s="52" customFormat="1" ht="13.2">
      <c r="A705" s="53"/>
      <c r="B705" s="53"/>
      <c r="C705" s="53"/>
      <c r="D705" s="53"/>
      <c r="E705" s="53"/>
      <c r="F705" s="53"/>
      <c r="G705" s="53"/>
    </row>
    <row r="706" spans="1:7" s="52" customFormat="1" ht="13.2">
      <c r="A706" s="53"/>
      <c r="B706" s="53"/>
      <c r="C706" s="53"/>
      <c r="D706" s="53"/>
      <c r="E706" s="53"/>
      <c r="F706" s="53"/>
      <c r="G706" s="53"/>
    </row>
    <row r="707" spans="1:7" s="52" customFormat="1" ht="13.2">
      <c r="A707" s="53"/>
      <c r="B707" s="53"/>
      <c r="C707" s="53"/>
      <c r="D707" s="53"/>
      <c r="E707" s="53"/>
      <c r="F707" s="53"/>
      <c r="G707" s="53"/>
    </row>
    <row r="708" spans="1:7" s="52" customFormat="1" ht="13.2">
      <c r="A708" s="53"/>
      <c r="B708" s="53"/>
      <c r="C708" s="53"/>
      <c r="D708" s="53"/>
      <c r="E708" s="53"/>
      <c r="F708" s="53"/>
      <c r="G708" s="53"/>
    </row>
    <row r="709" spans="1:7" s="52" customFormat="1" ht="13.2">
      <c r="A709" s="53"/>
      <c r="B709" s="53"/>
      <c r="C709" s="53"/>
      <c r="D709" s="53"/>
      <c r="E709" s="53"/>
      <c r="F709" s="53"/>
      <c r="G709" s="53"/>
    </row>
    <row r="710" spans="1:7" s="52" customFormat="1" ht="13.2">
      <c r="A710" s="53"/>
      <c r="B710" s="53"/>
      <c r="C710" s="53"/>
      <c r="D710" s="53"/>
      <c r="E710" s="53"/>
      <c r="F710" s="53"/>
      <c r="G710" s="53"/>
    </row>
    <row r="711" spans="1:7" s="52" customFormat="1" ht="13.2">
      <c r="A711" s="53"/>
      <c r="B711" s="53"/>
      <c r="C711" s="53"/>
      <c r="D711" s="53"/>
      <c r="E711" s="53"/>
      <c r="F711" s="53"/>
      <c r="G711" s="53"/>
    </row>
    <row r="712" spans="1:7" s="52" customFormat="1" ht="13.2">
      <c r="A712" s="53"/>
      <c r="B712" s="53"/>
      <c r="C712" s="53"/>
      <c r="D712" s="53"/>
      <c r="E712" s="53"/>
      <c r="F712" s="53"/>
      <c r="G712" s="53"/>
    </row>
    <row r="713" spans="1:7" s="52" customFormat="1" ht="13.2">
      <c r="A713" s="53"/>
      <c r="B713" s="53"/>
      <c r="C713" s="53"/>
      <c r="D713" s="53"/>
      <c r="E713" s="53"/>
      <c r="F713" s="53"/>
      <c r="G713" s="53"/>
    </row>
    <row r="714" spans="1:7" s="52" customFormat="1" ht="13.2">
      <c r="A714" s="53"/>
      <c r="B714" s="53"/>
      <c r="C714" s="53"/>
      <c r="D714" s="53"/>
      <c r="E714" s="53"/>
      <c r="F714" s="53"/>
      <c r="G714" s="53"/>
    </row>
    <row r="715" spans="1:7" s="52" customFormat="1" ht="13.2">
      <c r="A715" s="53"/>
      <c r="B715" s="53"/>
      <c r="C715" s="53"/>
      <c r="D715" s="53"/>
      <c r="E715" s="53"/>
      <c r="F715" s="53"/>
      <c r="G715" s="53"/>
    </row>
    <row r="716" spans="1:7" s="52" customFormat="1" ht="13.2">
      <c r="A716" s="53"/>
      <c r="B716" s="53"/>
      <c r="C716" s="53"/>
      <c r="D716" s="53"/>
      <c r="E716" s="53"/>
      <c r="F716" s="53"/>
      <c r="G716" s="53"/>
    </row>
    <row r="717" spans="1:7" s="52" customFormat="1" ht="13.2">
      <c r="A717" s="53"/>
      <c r="B717" s="53"/>
      <c r="C717" s="53"/>
      <c r="D717" s="53"/>
      <c r="E717" s="53"/>
      <c r="F717" s="53"/>
      <c r="G717" s="53"/>
    </row>
    <row r="718" spans="1:7" s="52" customFormat="1" ht="13.2">
      <c r="A718" s="53"/>
      <c r="B718" s="53"/>
      <c r="C718" s="53"/>
      <c r="D718" s="53"/>
      <c r="E718" s="53"/>
      <c r="F718" s="53"/>
      <c r="G718" s="53"/>
    </row>
    <row r="719" spans="1:7" s="52" customFormat="1" ht="13.2">
      <c r="A719" s="53"/>
      <c r="B719" s="53"/>
      <c r="C719" s="53"/>
      <c r="D719" s="53"/>
      <c r="E719" s="53"/>
      <c r="F719" s="53"/>
      <c r="G719" s="53"/>
    </row>
    <row r="720" spans="1:7" s="52" customFormat="1" ht="13.2">
      <c r="A720" s="53"/>
      <c r="B720" s="53"/>
      <c r="C720" s="53"/>
      <c r="D720" s="53"/>
      <c r="E720" s="53"/>
      <c r="F720" s="53"/>
      <c r="G720" s="53"/>
    </row>
    <row r="721" spans="1:7" s="52" customFormat="1" ht="13.2">
      <c r="A721" s="53"/>
      <c r="B721" s="53"/>
      <c r="C721" s="53"/>
      <c r="D721" s="53"/>
      <c r="E721" s="53"/>
      <c r="F721" s="53"/>
      <c r="G721" s="53"/>
    </row>
    <row r="722" spans="1:7" s="52" customFormat="1" ht="13.2">
      <c r="A722" s="53"/>
      <c r="B722" s="53"/>
      <c r="C722" s="53"/>
      <c r="D722" s="53"/>
      <c r="E722" s="53"/>
      <c r="F722" s="53"/>
      <c r="G722" s="53"/>
    </row>
    <row r="723" spans="1:7" s="52" customFormat="1" ht="13.2">
      <c r="A723" s="53"/>
      <c r="B723" s="53"/>
      <c r="C723" s="53"/>
      <c r="D723" s="53"/>
      <c r="E723" s="53"/>
      <c r="F723" s="53"/>
      <c r="G723" s="53"/>
    </row>
    <row r="724" spans="1:7" s="52" customFormat="1" ht="13.2">
      <c r="A724" s="53"/>
      <c r="B724" s="53"/>
      <c r="C724" s="53"/>
      <c r="D724" s="53"/>
      <c r="E724" s="53"/>
      <c r="F724" s="53"/>
      <c r="G724" s="53"/>
    </row>
    <row r="725" spans="1:7" s="52" customFormat="1" ht="13.2">
      <c r="A725" s="53"/>
      <c r="B725" s="53"/>
      <c r="C725" s="53"/>
      <c r="D725" s="53"/>
      <c r="E725" s="53"/>
      <c r="F725" s="53"/>
      <c r="G725" s="53"/>
    </row>
    <row r="726" spans="1:7" s="52" customFormat="1" ht="13.2">
      <c r="A726" s="53"/>
      <c r="B726" s="53"/>
      <c r="C726" s="53"/>
      <c r="D726" s="53"/>
      <c r="E726" s="53"/>
      <c r="F726" s="53"/>
      <c r="G726" s="53"/>
    </row>
    <row r="727" spans="1:7" s="52" customFormat="1" ht="13.2">
      <c r="A727" s="53"/>
      <c r="B727" s="53"/>
      <c r="C727" s="53"/>
      <c r="D727" s="53"/>
      <c r="E727" s="53"/>
      <c r="F727" s="53"/>
      <c r="G727" s="53"/>
    </row>
    <row r="728" spans="1:7" s="52" customFormat="1" ht="13.2">
      <c r="A728" s="53"/>
      <c r="B728" s="53"/>
      <c r="C728" s="53"/>
      <c r="D728" s="53"/>
      <c r="E728" s="53"/>
      <c r="F728" s="53"/>
      <c r="G728" s="53"/>
    </row>
    <row r="729" spans="1:7" s="52" customFormat="1" ht="13.2">
      <c r="A729" s="53"/>
      <c r="B729" s="53"/>
      <c r="C729" s="53"/>
      <c r="D729" s="53"/>
      <c r="E729" s="53"/>
      <c r="F729" s="53"/>
      <c r="G729" s="53"/>
    </row>
    <row r="730" spans="1:7" s="52" customFormat="1" ht="13.2">
      <c r="A730" s="53"/>
      <c r="B730" s="53"/>
      <c r="C730" s="53"/>
      <c r="D730" s="53"/>
      <c r="E730" s="53"/>
      <c r="F730" s="53"/>
      <c r="G730" s="53"/>
    </row>
    <row r="731" spans="1:7" s="52" customFormat="1" ht="13.2">
      <c r="A731" s="53"/>
      <c r="B731" s="53"/>
      <c r="C731" s="53"/>
      <c r="D731" s="53"/>
      <c r="E731" s="53"/>
      <c r="F731" s="53"/>
      <c r="G731" s="53"/>
    </row>
    <row r="732" spans="1:7" s="52" customFormat="1" ht="13.2">
      <c r="A732" s="53"/>
      <c r="B732" s="53"/>
      <c r="C732" s="53"/>
      <c r="D732" s="53"/>
      <c r="E732" s="53"/>
      <c r="F732" s="53"/>
      <c r="G732" s="53"/>
    </row>
    <row r="733" spans="1:7" s="52" customFormat="1" ht="13.2">
      <c r="A733" s="53"/>
      <c r="B733" s="53"/>
      <c r="C733" s="53"/>
      <c r="D733" s="53"/>
      <c r="E733" s="53"/>
      <c r="F733" s="53"/>
      <c r="G733" s="53"/>
    </row>
    <row r="734" spans="1:7" s="52" customFormat="1" ht="13.2">
      <c r="A734" s="53"/>
      <c r="B734" s="53"/>
      <c r="C734" s="53"/>
      <c r="D734" s="53"/>
      <c r="E734" s="53"/>
      <c r="F734" s="53"/>
      <c r="G734" s="53"/>
    </row>
    <row r="735" spans="1:7" s="52" customFormat="1" ht="13.2">
      <c r="A735" s="53"/>
      <c r="B735" s="53"/>
      <c r="C735" s="53"/>
      <c r="D735" s="53"/>
      <c r="E735" s="53"/>
      <c r="F735" s="53"/>
      <c r="G735" s="53"/>
    </row>
  </sheetData>
  <sheetProtection sheet="1" objects="1" scenarios="1"/>
  <mergeCells count="1">
    <mergeCell ref="D1:F1"/>
  </mergeCells>
  <phoneticPr fontId="29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3:I30"/>
  <sheetViews>
    <sheetView workbookViewId="0">
      <selection activeCell="A3" sqref="A3:I4"/>
    </sheetView>
  </sheetViews>
  <sheetFormatPr baseColWidth="10" defaultColWidth="11.5" defaultRowHeight="15.6"/>
  <cols>
    <col min="1" max="9" width="8.59765625" style="290" customWidth="1"/>
    <col min="10" max="16384" width="11.5" style="290"/>
  </cols>
  <sheetData>
    <row r="3" spans="1:9" ht="19.2" customHeight="1">
      <c r="A3" s="289" t="s">
        <v>65</v>
      </c>
      <c r="B3" s="289"/>
      <c r="C3" s="289"/>
      <c r="D3" s="289"/>
      <c r="E3" s="289"/>
      <c r="F3" s="289"/>
      <c r="G3" s="289"/>
      <c r="H3" s="289"/>
      <c r="I3" s="289"/>
    </row>
    <row r="4" spans="1:9" ht="19.2" customHeight="1">
      <c r="A4" s="289" t="s">
        <v>296</v>
      </c>
      <c r="B4" s="289"/>
      <c r="C4" s="289"/>
      <c r="D4" s="289"/>
      <c r="E4" s="289"/>
      <c r="F4" s="289"/>
      <c r="G4" s="289"/>
      <c r="H4" s="289"/>
      <c r="I4" s="289"/>
    </row>
    <row r="5" spans="1:9" ht="15" customHeight="1"/>
    <row r="6" spans="1:9" ht="15" customHeight="1">
      <c r="A6" s="291" t="s">
        <v>66</v>
      </c>
      <c r="B6" s="291"/>
      <c r="C6" s="291"/>
      <c r="D6" s="291"/>
      <c r="E6" s="291"/>
      <c r="F6" s="291"/>
      <c r="G6" s="291"/>
      <c r="H6" s="291"/>
      <c r="I6" s="291"/>
    </row>
    <row r="7" spans="1:9" ht="15" customHeight="1">
      <c r="A7" s="291" t="s">
        <v>67</v>
      </c>
      <c r="B7" s="291"/>
      <c r="C7" s="291"/>
      <c r="D7" s="291"/>
      <c r="E7" s="291"/>
      <c r="F7" s="291"/>
      <c r="G7" s="291"/>
      <c r="H7" s="291"/>
      <c r="I7" s="291"/>
    </row>
    <row r="8" spans="1:9" ht="15" customHeight="1">
      <c r="A8" s="292"/>
      <c r="B8" s="292"/>
      <c r="C8" s="292"/>
      <c r="D8" s="292"/>
      <c r="E8" s="292"/>
      <c r="F8" s="292"/>
      <c r="G8" s="292"/>
      <c r="H8" s="292"/>
      <c r="I8" s="292"/>
    </row>
    <row r="9" spans="1:9" ht="15" customHeight="1">
      <c r="A9" s="293" t="s">
        <v>138</v>
      </c>
    </row>
    <row r="10" spans="1:9" ht="15" customHeight="1"/>
    <row r="11" spans="1:9" ht="15" customHeight="1">
      <c r="A11" s="294" t="s">
        <v>133</v>
      </c>
      <c r="B11" s="294"/>
      <c r="C11" s="294"/>
      <c r="D11" s="294"/>
      <c r="E11" s="294"/>
      <c r="F11" s="294"/>
      <c r="G11" s="294"/>
      <c r="H11" s="294"/>
    </row>
    <row r="12" spans="1:9" ht="15" customHeight="1"/>
    <row r="13" spans="1:9" ht="15" customHeight="1">
      <c r="A13" s="295" t="s">
        <v>356</v>
      </c>
      <c r="B13" s="295"/>
      <c r="C13" s="295"/>
      <c r="D13" s="295"/>
      <c r="E13" s="295"/>
      <c r="F13" s="295"/>
      <c r="G13" s="295"/>
      <c r="H13" s="295"/>
      <c r="I13" s="295"/>
    </row>
    <row r="14" spans="1:9" ht="15" customHeight="1"/>
    <row r="15" spans="1:9" ht="15" customHeight="1">
      <c r="A15" s="296" t="s">
        <v>357</v>
      </c>
    </row>
    <row r="16" spans="1:9" ht="12.75" customHeight="1">
      <c r="A16" s="297" t="s">
        <v>112</v>
      </c>
      <c r="B16" s="297"/>
      <c r="C16" s="297"/>
      <c r="D16" s="297"/>
      <c r="E16" s="297"/>
      <c r="F16" s="297"/>
      <c r="G16" s="297"/>
    </row>
    <row r="17" spans="1:7" ht="12.75" customHeight="1">
      <c r="A17" s="297"/>
      <c r="B17" s="297"/>
      <c r="C17" s="298" t="s">
        <v>68</v>
      </c>
      <c r="D17" s="297" t="s">
        <v>69</v>
      </c>
      <c r="E17" s="297"/>
      <c r="F17" s="297"/>
      <c r="G17" s="297"/>
    </row>
    <row r="18" spans="1:7" ht="12.75" customHeight="1">
      <c r="A18" s="297"/>
      <c r="B18" s="297"/>
      <c r="C18" s="297"/>
      <c r="D18" s="297" t="s">
        <v>70</v>
      </c>
      <c r="E18" s="297"/>
      <c r="F18" s="297"/>
      <c r="G18" s="297"/>
    </row>
    <row r="19" spans="1:7" ht="12.75" customHeight="1">
      <c r="A19" s="297"/>
      <c r="B19" s="297"/>
      <c r="C19" s="297"/>
      <c r="D19" s="297" t="s">
        <v>71</v>
      </c>
      <c r="E19" s="297"/>
      <c r="F19" s="297"/>
      <c r="G19" s="297"/>
    </row>
    <row r="20" spans="1:7" ht="12.75" customHeight="1">
      <c r="A20" s="297"/>
      <c r="B20" s="297"/>
      <c r="C20" s="297"/>
      <c r="D20" s="297"/>
      <c r="E20" s="297"/>
      <c r="F20" s="297"/>
      <c r="G20" s="297"/>
    </row>
    <row r="21" spans="1:7" ht="12.75" customHeight="1">
      <c r="A21" s="297" t="s">
        <v>72</v>
      </c>
      <c r="B21" s="297"/>
      <c r="C21" s="297"/>
      <c r="D21" s="297"/>
      <c r="E21" s="297"/>
      <c r="F21" s="297"/>
      <c r="G21" s="297"/>
    </row>
    <row r="22" spans="1:7" ht="12.75" customHeight="1">
      <c r="A22" s="297"/>
      <c r="B22" s="297"/>
      <c r="C22" s="298" t="s">
        <v>73</v>
      </c>
      <c r="D22" s="297" t="s">
        <v>74</v>
      </c>
      <c r="E22" s="297"/>
      <c r="F22" s="297"/>
      <c r="G22" s="297"/>
    </row>
    <row r="23" spans="1:7" ht="12.75" customHeight="1">
      <c r="A23" s="297"/>
      <c r="B23" s="297"/>
      <c r="C23" s="297"/>
      <c r="D23" s="297" t="s">
        <v>75</v>
      </c>
      <c r="E23" s="297"/>
      <c r="F23" s="297"/>
      <c r="G23" s="297"/>
    </row>
    <row r="24" spans="1:7" ht="12.75" customHeight="1">
      <c r="A24" s="297"/>
      <c r="B24" s="297"/>
      <c r="C24" s="297"/>
      <c r="D24" s="297" t="s">
        <v>76</v>
      </c>
      <c r="E24" s="297"/>
      <c r="F24" s="297"/>
      <c r="G24" s="297"/>
    </row>
    <row r="25" spans="1:7" ht="12.75" customHeight="1">
      <c r="A25" s="297"/>
      <c r="B25" s="297"/>
      <c r="C25" s="297"/>
      <c r="D25" s="297"/>
      <c r="E25" s="297"/>
      <c r="F25" s="297"/>
      <c r="G25" s="297"/>
    </row>
    <row r="26" spans="1:7" ht="12.75" customHeight="1"/>
    <row r="27" spans="1:7" ht="15" customHeight="1"/>
    <row r="28" spans="1:7" ht="15" customHeight="1"/>
    <row r="29" spans="1:7" ht="15" customHeight="1"/>
    <row r="30" spans="1:7" ht="15" customHeight="1"/>
  </sheetData>
  <sheetProtection sheet="1" objects="1" scenarios="1"/>
  <mergeCells count="5">
    <mergeCell ref="A3:I3"/>
    <mergeCell ref="A6:I6"/>
    <mergeCell ref="A7:I7"/>
    <mergeCell ref="A8:I8"/>
    <mergeCell ref="A4:I4"/>
  </mergeCells>
  <phoneticPr fontId="29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05"/>
  <sheetViews>
    <sheetView workbookViewId="0">
      <selection sqref="A1:J1"/>
    </sheetView>
  </sheetViews>
  <sheetFormatPr baseColWidth="10" defaultRowHeight="15.6"/>
  <cols>
    <col min="1" max="3" width="6.5" style="97" customWidth="1"/>
    <col min="4" max="4" width="12" style="97" customWidth="1"/>
    <col min="5" max="5" width="6.3984375" style="97" customWidth="1"/>
    <col min="6" max="6" width="7.3984375" style="97" customWidth="1"/>
    <col min="7" max="10" width="8.796875" style="97" customWidth="1"/>
    <col min="11" max="16384" width="11.19921875" style="97"/>
  </cols>
  <sheetData>
    <row r="1" spans="1:10" ht="65.400000000000006" customHeight="1">
      <c r="A1" s="253" t="s">
        <v>358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0">
      <c r="G2" s="107" t="s">
        <v>83</v>
      </c>
      <c r="H2" s="108" t="s">
        <v>139</v>
      </c>
    </row>
    <row r="3" spans="1:10">
      <c r="D3" s="130" t="s">
        <v>113</v>
      </c>
      <c r="E3" s="131">
        <f>COUNT(A6:A105)</f>
        <v>0</v>
      </c>
      <c r="H3" s="108" t="s">
        <v>140</v>
      </c>
    </row>
    <row r="4" spans="1:10">
      <c r="A4" s="261" t="s">
        <v>100</v>
      </c>
      <c r="B4" s="262"/>
      <c r="C4" s="263"/>
      <c r="D4" s="109" t="s">
        <v>84</v>
      </c>
      <c r="E4" s="110">
        <f>COUNT(A6:A105)</f>
        <v>0</v>
      </c>
    </row>
    <row r="5" spans="1:10" ht="16.2" thickBot="1">
      <c r="A5" s="127" t="s">
        <v>141</v>
      </c>
      <c r="B5" s="128" t="s">
        <v>156</v>
      </c>
      <c r="C5" s="129" t="s">
        <v>157</v>
      </c>
      <c r="D5" s="132" t="s">
        <v>85</v>
      </c>
      <c r="E5" s="133">
        <f>SUM(A6:A105)</f>
        <v>0</v>
      </c>
    </row>
    <row r="6" spans="1:10">
      <c r="A6" s="111" t="str">
        <f>Rangs!B5</f>
        <v/>
      </c>
      <c r="B6" s="111" t="str">
        <f>Rangs!C5</f>
        <v/>
      </c>
      <c r="C6" s="111" t="str">
        <f>Rangs!D5</f>
        <v/>
      </c>
      <c r="D6" s="109" t="s">
        <v>86</v>
      </c>
      <c r="E6" s="110">
        <f>COUNT(B6:B105)</f>
        <v>0</v>
      </c>
      <c r="G6" s="112"/>
    </row>
    <row r="7" spans="1:10">
      <c r="A7" s="111" t="str">
        <f>Rangs!B6</f>
        <v/>
      </c>
      <c r="B7" s="111" t="str">
        <f>Rangs!C6</f>
        <v/>
      </c>
      <c r="C7" s="111" t="str">
        <f>Rangs!D6</f>
        <v/>
      </c>
      <c r="D7" s="132" t="s">
        <v>87</v>
      </c>
      <c r="E7" s="133">
        <f>SUM(B6:B105)</f>
        <v>0</v>
      </c>
    </row>
    <row r="8" spans="1:10">
      <c r="A8" s="111" t="str">
        <f>Rangs!B7</f>
        <v/>
      </c>
      <c r="B8" s="111" t="str">
        <f>Rangs!C7</f>
        <v/>
      </c>
      <c r="C8" s="111" t="str">
        <f>Rangs!D7</f>
        <v/>
      </c>
      <c r="D8" s="109" t="s">
        <v>88</v>
      </c>
      <c r="E8" s="110">
        <f>COUNT(C6:C105)</f>
        <v>0</v>
      </c>
      <c r="G8" s="112"/>
    </row>
    <row r="9" spans="1:10">
      <c r="A9" s="111" t="str">
        <f>Rangs!B8</f>
        <v/>
      </c>
      <c r="B9" s="111" t="str">
        <f>Rangs!C8</f>
        <v/>
      </c>
      <c r="C9" s="111" t="str">
        <f>Rangs!D8</f>
        <v/>
      </c>
      <c r="D9" s="132" t="s">
        <v>89</v>
      </c>
      <c r="E9" s="133">
        <f>SUM(C6:C105)</f>
        <v>0</v>
      </c>
      <c r="G9" s="113" t="str">
        <f>IF(COUNT(données!B7:P7)=3," ","ATTENTION,vous n'êtes pas dans la bonne feuille")</f>
        <v>ATTENTION,vous n'êtes pas dans la bonne feuille</v>
      </c>
    </row>
    <row r="10" spans="1:10">
      <c r="A10" s="111" t="str">
        <f>Rangs!B9</f>
        <v/>
      </c>
      <c r="B10" s="111" t="str">
        <f>Rangs!C9</f>
        <v/>
      </c>
      <c r="C10" s="111" t="str">
        <f>Rangs!D9</f>
        <v/>
      </c>
    </row>
    <row r="11" spans="1:10">
      <c r="A11" s="111" t="str">
        <f>Rangs!B10</f>
        <v/>
      </c>
      <c r="B11" s="111" t="str">
        <f>Rangs!C10</f>
        <v/>
      </c>
      <c r="C11" s="111" t="str">
        <f>Rangs!D10</f>
        <v/>
      </c>
    </row>
    <row r="12" spans="1:10" ht="16.2" thickBot="1">
      <c r="A12" s="111" t="str">
        <f>Rangs!B11</f>
        <v/>
      </c>
      <c r="B12" s="111" t="str">
        <f>Rangs!C11</f>
        <v/>
      </c>
      <c r="C12" s="111" t="str">
        <f>Rangs!D11</f>
        <v/>
      </c>
      <c r="D12" s="114"/>
      <c r="E12" s="115"/>
      <c r="F12" s="115"/>
      <c r="G12" s="115"/>
      <c r="H12" s="115"/>
      <c r="I12" s="115"/>
      <c r="J12" s="115"/>
    </row>
    <row r="13" spans="1:10" ht="41.25" customHeight="1">
      <c r="A13" s="111" t="str">
        <f>Rangs!B12</f>
        <v/>
      </c>
      <c r="B13" s="111" t="str">
        <f>Rangs!C12</f>
        <v/>
      </c>
      <c r="C13" s="142" t="str">
        <f>Rangs!D12</f>
        <v/>
      </c>
      <c r="D13" s="254" t="s">
        <v>359</v>
      </c>
      <c r="E13" s="255"/>
      <c r="F13" s="255"/>
      <c r="G13" s="255"/>
      <c r="H13" s="255"/>
      <c r="I13" s="255"/>
      <c r="J13" s="256"/>
    </row>
    <row r="14" spans="1:10">
      <c r="A14" s="111" t="str">
        <f>Rangs!B13</f>
        <v/>
      </c>
      <c r="B14" s="111" t="str">
        <f>Rangs!C13</f>
        <v/>
      </c>
      <c r="C14" s="142" t="str">
        <f>Rangs!D13</f>
        <v/>
      </c>
      <c r="D14" s="143"/>
      <c r="E14" s="122"/>
      <c r="F14" s="122"/>
      <c r="G14" s="122"/>
      <c r="H14" s="122"/>
      <c r="I14" s="122"/>
      <c r="J14" s="144"/>
    </row>
    <row r="15" spans="1:10">
      <c r="A15" s="111" t="str">
        <f>Rangs!B14</f>
        <v/>
      </c>
      <c r="B15" s="111" t="str">
        <f>Rangs!C14</f>
        <v/>
      </c>
      <c r="C15" s="142" t="str">
        <f>Rangs!D14</f>
        <v/>
      </c>
      <c r="D15" s="143"/>
      <c r="E15" s="252" t="s">
        <v>77</v>
      </c>
      <c r="F15" s="252"/>
      <c r="G15" s="252"/>
      <c r="H15" s="252"/>
      <c r="I15" s="252"/>
      <c r="J15" s="260"/>
    </row>
    <row r="16" spans="1:10">
      <c r="A16" s="111" t="str">
        <f>Rangs!B15</f>
        <v/>
      </c>
      <c r="B16" s="111" t="str">
        <f>Rangs!C15</f>
        <v/>
      </c>
      <c r="C16" s="142" t="str">
        <f>Rangs!D15</f>
        <v/>
      </c>
      <c r="D16" s="145" t="s">
        <v>78</v>
      </c>
      <c r="E16" s="116">
        <v>0.3</v>
      </c>
      <c r="F16" s="116">
        <v>0.25</v>
      </c>
      <c r="G16" s="116">
        <v>0.2</v>
      </c>
      <c r="H16" s="116">
        <v>0.15</v>
      </c>
      <c r="I16" s="116">
        <v>0.1</v>
      </c>
      <c r="J16" s="146">
        <v>0.05</v>
      </c>
    </row>
    <row r="17" spans="1:10">
      <c r="A17" s="111" t="str">
        <f>Rangs!B16</f>
        <v/>
      </c>
      <c r="B17" s="111" t="str">
        <f>Rangs!C16</f>
        <v/>
      </c>
      <c r="C17" s="142" t="str">
        <f>Rangs!D16</f>
        <v/>
      </c>
      <c r="D17" s="145" t="s">
        <v>80</v>
      </c>
      <c r="E17" s="116">
        <v>0.15</v>
      </c>
      <c r="F17" s="116">
        <v>0.125</v>
      </c>
      <c r="G17" s="116">
        <v>0.1</v>
      </c>
      <c r="H17" s="116">
        <v>7.4999999999999997E-2</v>
      </c>
      <c r="I17" s="116">
        <v>0.05</v>
      </c>
      <c r="J17" s="146">
        <v>2.5000000000000001E-2</v>
      </c>
    </row>
    <row r="18" spans="1:10" ht="16.2" thickBot="1">
      <c r="A18" s="111" t="str">
        <f>Rangs!B17</f>
        <v/>
      </c>
      <c r="B18" s="111" t="str">
        <f>Rangs!C17</f>
        <v/>
      </c>
      <c r="C18" s="142" t="str">
        <f>Rangs!D17</f>
        <v/>
      </c>
      <c r="D18" s="147" t="s">
        <v>90</v>
      </c>
      <c r="E18" s="117">
        <v>3</v>
      </c>
      <c r="F18" s="118">
        <v>4</v>
      </c>
      <c r="G18" s="118">
        <v>5</v>
      </c>
      <c r="H18" s="118">
        <v>6</v>
      </c>
      <c r="I18" s="118">
        <v>7</v>
      </c>
      <c r="J18" s="148">
        <v>8</v>
      </c>
    </row>
    <row r="19" spans="1:10" ht="16.2" thickBot="1">
      <c r="A19" s="111" t="str">
        <f>Rangs!B18</f>
        <v/>
      </c>
      <c r="B19" s="111" t="str">
        <f>Rangs!C18</f>
        <v/>
      </c>
      <c r="C19" s="142" t="str">
        <f>Rangs!D18</f>
        <v/>
      </c>
      <c r="D19" s="149" t="s">
        <v>91</v>
      </c>
      <c r="E19" s="134">
        <v>8</v>
      </c>
      <c r="F19" s="122"/>
      <c r="G19" s="122"/>
      <c r="H19" s="122"/>
      <c r="I19" s="122"/>
      <c r="J19" s="144"/>
    </row>
    <row r="20" spans="1:10">
      <c r="A20" s="111" t="str">
        <f>Rangs!B19</f>
        <v/>
      </c>
      <c r="B20" s="111" t="str">
        <f>Rangs!C19</f>
        <v/>
      </c>
      <c r="C20" s="142" t="str">
        <f>Rangs!D19</f>
        <v/>
      </c>
      <c r="D20" s="143"/>
      <c r="E20" s="122"/>
      <c r="F20" s="161" t="s">
        <v>92</v>
      </c>
      <c r="G20" s="162">
        <f>VLOOKUP(3,_TZ2,E19,FALSE)</f>
        <v>2.3940000000000001</v>
      </c>
      <c r="H20" s="121"/>
      <c r="I20" s="121"/>
      <c r="J20" s="150"/>
    </row>
    <row r="21" spans="1:10">
      <c r="A21" s="111" t="str">
        <f>Rangs!B20</f>
        <v/>
      </c>
      <c r="B21" s="111" t="str">
        <f>Rangs!C20</f>
        <v/>
      </c>
      <c r="C21" s="142" t="str">
        <f>Rangs!D20</f>
        <v/>
      </c>
      <c r="D21" s="247" t="s">
        <v>93</v>
      </c>
      <c r="E21" s="248"/>
      <c r="F21" s="249" t="s">
        <v>94</v>
      </c>
      <c r="G21" s="248"/>
      <c r="H21" s="135"/>
      <c r="I21" s="136"/>
      <c r="J21" s="151"/>
    </row>
    <row r="22" spans="1:10">
      <c r="A22" s="111" t="str">
        <f>Rangs!B21</f>
        <v/>
      </c>
      <c r="B22" s="111" t="str">
        <f>Rangs!C21</f>
        <v/>
      </c>
      <c r="C22" s="142" t="str">
        <f>Rangs!D21</f>
        <v/>
      </c>
      <c r="D22" s="152" t="s">
        <v>161</v>
      </c>
      <c r="E22" s="137">
        <f>ABS(E5-E7)</f>
        <v>0</v>
      </c>
      <c r="F22" s="138" t="s">
        <v>95</v>
      </c>
      <c r="G22" s="139">
        <f>$G$20*SQRT((($E$3*3*(3+1))/(6)))</f>
        <v>0</v>
      </c>
      <c r="H22" s="140" t="s">
        <v>96</v>
      </c>
      <c r="I22" s="141"/>
      <c r="J22" s="153"/>
    </row>
    <row r="23" spans="1:10">
      <c r="A23" s="111" t="str">
        <f>Rangs!B22</f>
        <v/>
      </c>
      <c r="B23" s="111" t="str">
        <f>Rangs!C22</f>
        <v/>
      </c>
      <c r="C23" s="142" t="str">
        <f>Rangs!D22</f>
        <v/>
      </c>
      <c r="D23" s="152" t="s">
        <v>162</v>
      </c>
      <c r="E23" s="137">
        <f>ABS(E5-E9)</f>
        <v>0</v>
      </c>
      <c r="F23" s="138" t="s">
        <v>95</v>
      </c>
      <c r="G23" s="139">
        <f>$G$20*SQRT((($E$3*3*(3+1))/(6)))</f>
        <v>0</v>
      </c>
      <c r="H23" s="140" t="s">
        <v>134</v>
      </c>
      <c r="I23" s="141"/>
      <c r="J23" s="153"/>
    </row>
    <row r="24" spans="1:10" ht="16.2" thickBot="1">
      <c r="A24" s="111" t="str">
        <f>Rangs!B23</f>
        <v/>
      </c>
      <c r="B24" s="111" t="str">
        <f>Rangs!C23</f>
        <v/>
      </c>
      <c r="C24" s="142" t="str">
        <f>Rangs!D23</f>
        <v/>
      </c>
      <c r="D24" s="154" t="s">
        <v>163</v>
      </c>
      <c r="E24" s="155">
        <f>ABS(E7-E9)</f>
        <v>0</v>
      </c>
      <c r="F24" s="156" t="s">
        <v>95</v>
      </c>
      <c r="G24" s="157">
        <f>$G$20*SQRT((($E$3*3*(3+1))/(6)))</f>
        <v>0</v>
      </c>
      <c r="H24" s="158" t="s">
        <v>97</v>
      </c>
      <c r="I24" s="159"/>
      <c r="J24" s="160"/>
    </row>
    <row r="25" spans="1:10">
      <c r="A25" s="111" t="str">
        <f>Rangs!B24</f>
        <v/>
      </c>
      <c r="B25" s="111" t="str">
        <f>Rangs!C24</f>
        <v/>
      </c>
      <c r="C25" s="111" t="str">
        <f>Rangs!D24</f>
        <v/>
      </c>
    </row>
    <row r="26" spans="1:10" ht="16.2" thickBot="1">
      <c r="A26" s="111" t="str">
        <f>Rangs!B25</f>
        <v/>
      </c>
      <c r="B26" s="111" t="str">
        <f>Rangs!C25</f>
        <v/>
      </c>
      <c r="C26" s="111" t="str">
        <f>Rangs!D25</f>
        <v/>
      </c>
      <c r="D26" s="114"/>
      <c r="E26" s="115"/>
      <c r="F26" s="115"/>
      <c r="G26" s="115"/>
      <c r="H26" s="115"/>
      <c r="I26" s="115"/>
      <c r="J26" s="115"/>
    </row>
    <row r="27" spans="1:10" ht="42.75" customHeight="1">
      <c r="A27" s="111" t="str">
        <f>Rangs!B26</f>
        <v/>
      </c>
      <c r="B27" s="111" t="str">
        <f>Rangs!C26</f>
        <v/>
      </c>
      <c r="C27" s="142" t="str">
        <f>Rangs!D26</f>
        <v/>
      </c>
      <c r="D27" s="257" t="s">
        <v>360</v>
      </c>
      <c r="E27" s="258"/>
      <c r="F27" s="258"/>
      <c r="G27" s="258"/>
      <c r="H27" s="258"/>
      <c r="I27" s="258"/>
      <c r="J27" s="259"/>
    </row>
    <row r="28" spans="1:10">
      <c r="A28" s="111" t="str">
        <f>Rangs!B27</f>
        <v/>
      </c>
      <c r="B28" s="111" t="str">
        <f>Rangs!C27</f>
        <v/>
      </c>
      <c r="C28" s="142" t="str">
        <f>Rangs!D27</f>
        <v/>
      </c>
      <c r="D28" s="143"/>
      <c r="E28" s="122"/>
      <c r="F28" s="122"/>
      <c r="G28" s="122"/>
      <c r="H28" s="122"/>
      <c r="I28" s="122"/>
      <c r="J28" s="144"/>
    </row>
    <row r="29" spans="1:10">
      <c r="A29" s="111" t="str">
        <f>Rangs!B28</f>
        <v/>
      </c>
      <c r="B29" s="111" t="str">
        <f>Rangs!C28</f>
        <v/>
      </c>
      <c r="C29" s="142" t="str">
        <f>Rangs!D28</f>
        <v/>
      </c>
      <c r="D29" s="143"/>
      <c r="E29" s="250"/>
      <c r="F29" s="250"/>
      <c r="G29" s="250"/>
      <c r="H29" s="250"/>
      <c r="I29" s="250"/>
      <c r="J29" s="251"/>
    </row>
    <row r="30" spans="1:10">
      <c r="A30" s="111" t="str">
        <f>Rangs!B29</f>
        <v/>
      </c>
      <c r="B30" s="111" t="str">
        <f>Rangs!C29</f>
        <v/>
      </c>
      <c r="C30" s="142" t="str">
        <f>Rangs!D29</f>
        <v/>
      </c>
      <c r="D30" s="164"/>
      <c r="E30" s="252" t="s">
        <v>81</v>
      </c>
      <c r="F30" s="252"/>
      <c r="G30" s="252" t="s">
        <v>82</v>
      </c>
      <c r="H30" s="252"/>
      <c r="I30" s="123"/>
      <c r="J30" s="165"/>
    </row>
    <row r="31" spans="1:10">
      <c r="A31" s="111" t="str">
        <f>Rangs!B30</f>
        <v/>
      </c>
      <c r="B31" s="111" t="str">
        <f>Rangs!C30</f>
        <v/>
      </c>
      <c r="C31" s="142" t="str">
        <f>Rangs!D30</f>
        <v/>
      </c>
      <c r="D31" s="166" t="s">
        <v>39</v>
      </c>
      <c r="E31" s="116">
        <v>0.05</v>
      </c>
      <c r="F31" s="116">
        <v>0.01</v>
      </c>
      <c r="G31" s="116">
        <v>0.05</v>
      </c>
      <c r="H31" s="116">
        <v>0.01</v>
      </c>
      <c r="I31" s="123"/>
      <c r="J31" s="165"/>
    </row>
    <row r="32" spans="1:10" ht="16.2" thickBot="1">
      <c r="A32" s="111" t="str">
        <f>Rangs!B31</f>
        <v/>
      </c>
      <c r="B32" s="111" t="str">
        <f>Rangs!C31</f>
        <v/>
      </c>
      <c r="C32" s="142" t="str">
        <f>Rangs!D31</f>
        <v/>
      </c>
      <c r="D32" s="167" t="s">
        <v>98</v>
      </c>
      <c r="E32" s="124">
        <v>3</v>
      </c>
      <c r="F32" s="125">
        <v>4</v>
      </c>
      <c r="G32" s="125">
        <v>5</v>
      </c>
      <c r="H32" s="118">
        <v>6</v>
      </c>
      <c r="I32" s="126"/>
      <c r="J32" s="168"/>
    </row>
    <row r="33" spans="1:10" ht="16.2" thickBot="1">
      <c r="A33" s="111" t="str">
        <f>Rangs!B32</f>
        <v/>
      </c>
      <c r="B33" s="111" t="str">
        <f>Rangs!C32</f>
        <v/>
      </c>
      <c r="C33" s="142" t="str">
        <f>Rangs!D32</f>
        <v/>
      </c>
      <c r="D33" s="149" t="s">
        <v>91</v>
      </c>
      <c r="E33" s="134">
        <v>4</v>
      </c>
      <c r="F33" s="122"/>
      <c r="G33" s="122"/>
      <c r="H33" s="122"/>
      <c r="I33" s="122"/>
      <c r="J33" s="144"/>
    </row>
    <row r="34" spans="1:10">
      <c r="A34" s="111" t="str">
        <f>Rangs!B33</f>
        <v/>
      </c>
      <c r="B34" s="111" t="str">
        <f>Rangs!C33</f>
        <v/>
      </c>
      <c r="C34" s="142" t="str">
        <f>Rangs!D33</f>
        <v/>
      </c>
      <c r="D34" s="143"/>
      <c r="E34" s="122"/>
      <c r="F34" s="169" t="s">
        <v>99</v>
      </c>
      <c r="G34" s="162">
        <f>VLOOKUP(2,_TZ3,E33,FALSE)</f>
        <v>2.79</v>
      </c>
      <c r="H34" s="122"/>
      <c r="I34" s="122"/>
      <c r="J34" s="144"/>
    </row>
    <row r="35" spans="1:10">
      <c r="A35" s="111" t="str">
        <f>Rangs!B34</f>
        <v/>
      </c>
      <c r="B35" s="111" t="str">
        <f>Rangs!C34</f>
        <v/>
      </c>
      <c r="C35" s="142" t="str">
        <f>Rangs!D34</f>
        <v/>
      </c>
      <c r="D35" s="247" t="s">
        <v>93</v>
      </c>
      <c r="E35" s="248"/>
      <c r="F35" s="249" t="s">
        <v>94</v>
      </c>
      <c r="G35" s="248"/>
      <c r="H35" s="163" t="s">
        <v>96</v>
      </c>
      <c r="I35" s="136"/>
      <c r="J35" s="151"/>
    </row>
    <row r="36" spans="1:10">
      <c r="A36" s="111" t="str">
        <f>Rangs!B35</f>
        <v/>
      </c>
      <c r="B36" s="111" t="str">
        <f>Rangs!C35</f>
        <v/>
      </c>
      <c r="C36" s="142" t="str">
        <f>Rangs!D35</f>
        <v/>
      </c>
      <c r="D36" s="152" t="s">
        <v>164</v>
      </c>
      <c r="E36" s="137">
        <f>ABS(E5-E7)</f>
        <v>0</v>
      </c>
      <c r="F36" s="138" t="s">
        <v>95</v>
      </c>
      <c r="G36" s="139">
        <f>$G$34*SQRT(($E$3*12/6))</f>
        <v>0</v>
      </c>
      <c r="H36" s="140" t="s">
        <v>134</v>
      </c>
      <c r="I36" s="141"/>
      <c r="J36" s="153"/>
    </row>
    <row r="37" spans="1:10" ht="16.2" thickBot="1">
      <c r="A37" s="111" t="str">
        <f>Rangs!B36</f>
        <v/>
      </c>
      <c r="B37" s="111" t="str">
        <f>Rangs!C36</f>
        <v/>
      </c>
      <c r="C37" s="142" t="str">
        <f>Rangs!D36</f>
        <v/>
      </c>
      <c r="D37" s="154" t="s">
        <v>165</v>
      </c>
      <c r="E37" s="155">
        <f>ABS(E5-E9)</f>
        <v>0</v>
      </c>
      <c r="F37" s="156" t="s">
        <v>95</v>
      </c>
      <c r="G37" s="157">
        <f>$G$34*SQRT(($E$3*12/6))</f>
        <v>0</v>
      </c>
      <c r="H37" s="158" t="s">
        <v>97</v>
      </c>
      <c r="I37" s="159"/>
      <c r="J37" s="160"/>
    </row>
    <row r="38" spans="1:10">
      <c r="A38" s="111" t="str">
        <f>Rangs!B37</f>
        <v/>
      </c>
      <c r="B38" s="111" t="str">
        <f>Rangs!C37</f>
        <v/>
      </c>
      <c r="C38" s="111" t="str">
        <f>Rangs!D37</f>
        <v/>
      </c>
      <c r="F38" s="119"/>
      <c r="G38" s="120"/>
    </row>
    <row r="39" spans="1:10">
      <c r="A39" s="111" t="str">
        <f>Rangs!B38</f>
        <v/>
      </c>
      <c r="B39" s="111" t="str">
        <f>Rangs!C38</f>
        <v/>
      </c>
      <c r="C39" s="111" t="str">
        <f>Rangs!D38</f>
        <v/>
      </c>
    </row>
    <row r="40" spans="1:10">
      <c r="A40" s="111" t="str">
        <f>Rangs!B39</f>
        <v/>
      </c>
      <c r="B40" s="111" t="str">
        <f>Rangs!C39</f>
        <v/>
      </c>
      <c r="C40" s="111" t="str">
        <f>Rangs!D39</f>
        <v/>
      </c>
    </row>
    <row r="41" spans="1:10">
      <c r="A41" s="111" t="str">
        <f>Rangs!B40</f>
        <v/>
      </c>
      <c r="B41" s="111" t="str">
        <f>Rangs!C40</f>
        <v/>
      </c>
      <c r="C41" s="111" t="str">
        <f>Rangs!D40</f>
        <v/>
      </c>
    </row>
    <row r="42" spans="1:10">
      <c r="A42" s="111" t="str">
        <f>Rangs!B41</f>
        <v/>
      </c>
      <c r="B42" s="111" t="str">
        <f>Rangs!C41</f>
        <v/>
      </c>
      <c r="C42" s="111" t="str">
        <f>Rangs!D41</f>
        <v/>
      </c>
    </row>
    <row r="43" spans="1:10">
      <c r="A43" s="111" t="str">
        <f>Rangs!B42</f>
        <v/>
      </c>
      <c r="B43" s="111" t="str">
        <f>Rangs!C42</f>
        <v/>
      </c>
      <c r="C43" s="111" t="str">
        <f>Rangs!D42</f>
        <v/>
      </c>
    </row>
    <row r="44" spans="1:10">
      <c r="A44" s="111" t="str">
        <f>Rangs!B43</f>
        <v/>
      </c>
      <c r="B44" s="111" t="str">
        <f>Rangs!C43</f>
        <v/>
      </c>
      <c r="C44" s="111" t="str">
        <f>Rangs!D43</f>
        <v/>
      </c>
    </row>
    <row r="45" spans="1:10">
      <c r="A45" s="111" t="str">
        <f>Rangs!B44</f>
        <v/>
      </c>
      <c r="B45" s="111" t="str">
        <f>Rangs!C44</f>
        <v/>
      </c>
      <c r="C45" s="111" t="str">
        <f>Rangs!D44</f>
        <v/>
      </c>
    </row>
    <row r="46" spans="1:10">
      <c r="A46" s="111" t="str">
        <f>Rangs!B45</f>
        <v/>
      </c>
      <c r="B46" s="111" t="str">
        <f>Rangs!C45</f>
        <v/>
      </c>
      <c r="C46" s="111" t="str">
        <f>Rangs!D45</f>
        <v/>
      </c>
    </row>
    <row r="47" spans="1:10">
      <c r="A47" s="111" t="str">
        <f>Rangs!B46</f>
        <v/>
      </c>
      <c r="B47" s="111" t="str">
        <f>Rangs!C46</f>
        <v/>
      </c>
      <c r="C47" s="111" t="str">
        <f>Rangs!D46</f>
        <v/>
      </c>
    </row>
    <row r="48" spans="1:10">
      <c r="A48" s="111" t="str">
        <f>Rangs!B47</f>
        <v/>
      </c>
      <c r="B48" s="111" t="str">
        <f>Rangs!C47</f>
        <v/>
      </c>
      <c r="C48" s="111" t="str">
        <f>Rangs!D47</f>
        <v/>
      </c>
    </row>
    <row r="49" spans="1:3">
      <c r="A49" s="111" t="str">
        <f>Rangs!B48</f>
        <v/>
      </c>
      <c r="B49" s="111" t="str">
        <f>Rangs!C48</f>
        <v/>
      </c>
      <c r="C49" s="111" t="str">
        <f>Rangs!D48</f>
        <v/>
      </c>
    </row>
    <row r="50" spans="1:3">
      <c r="A50" s="111" t="str">
        <f>Rangs!B49</f>
        <v/>
      </c>
      <c r="B50" s="111" t="str">
        <f>Rangs!C49</f>
        <v/>
      </c>
      <c r="C50" s="111" t="str">
        <f>Rangs!D49</f>
        <v/>
      </c>
    </row>
    <row r="51" spans="1:3">
      <c r="A51" s="111" t="str">
        <f>Rangs!B50</f>
        <v/>
      </c>
      <c r="B51" s="111" t="str">
        <f>Rangs!C50</f>
        <v/>
      </c>
      <c r="C51" s="111" t="str">
        <f>Rangs!D50</f>
        <v/>
      </c>
    </row>
    <row r="52" spans="1:3">
      <c r="A52" s="111" t="str">
        <f>Rangs!B51</f>
        <v/>
      </c>
      <c r="B52" s="111" t="str">
        <f>Rangs!C51</f>
        <v/>
      </c>
      <c r="C52" s="111" t="str">
        <f>Rangs!D51</f>
        <v/>
      </c>
    </row>
    <row r="53" spans="1:3">
      <c r="A53" s="111" t="str">
        <f>Rangs!B52</f>
        <v/>
      </c>
      <c r="B53" s="111" t="str">
        <f>Rangs!C52</f>
        <v/>
      </c>
      <c r="C53" s="111" t="str">
        <f>Rangs!D52</f>
        <v/>
      </c>
    </row>
    <row r="54" spans="1:3">
      <c r="A54" s="111" t="str">
        <f>Rangs!B53</f>
        <v/>
      </c>
      <c r="B54" s="111" t="str">
        <f>Rangs!C53</f>
        <v/>
      </c>
      <c r="C54" s="111" t="str">
        <f>Rangs!D53</f>
        <v/>
      </c>
    </row>
    <row r="55" spans="1:3">
      <c r="A55" s="111" t="str">
        <f>Rangs!B54</f>
        <v/>
      </c>
      <c r="B55" s="111" t="str">
        <f>Rangs!C54</f>
        <v/>
      </c>
      <c r="C55" s="111" t="str">
        <f>Rangs!D54</f>
        <v/>
      </c>
    </row>
    <row r="56" spans="1:3">
      <c r="A56" s="111" t="str">
        <f>Rangs!B55</f>
        <v/>
      </c>
      <c r="B56" s="111" t="str">
        <f>Rangs!C55</f>
        <v/>
      </c>
      <c r="C56" s="111" t="str">
        <f>Rangs!D55</f>
        <v/>
      </c>
    </row>
    <row r="57" spans="1:3">
      <c r="A57" s="111" t="str">
        <f>Rangs!B56</f>
        <v/>
      </c>
      <c r="B57" s="111" t="str">
        <f>Rangs!C56</f>
        <v/>
      </c>
      <c r="C57" s="111" t="str">
        <f>Rangs!D56</f>
        <v/>
      </c>
    </row>
    <row r="58" spans="1:3">
      <c r="A58" s="111" t="str">
        <f>Rangs!B57</f>
        <v/>
      </c>
      <c r="B58" s="111" t="str">
        <f>Rangs!C57</f>
        <v/>
      </c>
      <c r="C58" s="111" t="str">
        <f>Rangs!D57</f>
        <v/>
      </c>
    </row>
    <row r="59" spans="1:3">
      <c r="A59" s="111" t="str">
        <f>Rangs!B58</f>
        <v/>
      </c>
      <c r="B59" s="111" t="str">
        <f>Rangs!C58</f>
        <v/>
      </c>
      <c r="C59" s="111" t="str">
        <f>Rangs!D58</f>
        <v/>
      </c>
    </row>
    <row r="60" spans="1:3">
      <c r="A60" s="111" t="str">
        <f>Rangs!B59</f>
        <v/>
      </c>
      <c r="B60" s="111" t="str">
        <f>Rangs!C59</f>
        <v/>
      </c>
      <c r="C60" s="111" t="str">
        <f>Rangs!D59</f>
        <v/>
      </c>
    </row>
    <row r="61" spans="1:3">
      <c r="A61" s="111" t="str">
        <f>Rangs!B60</f>
        <v/>
      </c>
      <c r="B61" s="111" t="str">
        <f>Rangs!C60</f>
        <v/>
      </c>
      <c r="C61" s="111" t="str">
        <f>Rangs!D60</f>
        <v/>
      </c>
    </row>
    <row r="62" spans="1:3">
      <c r="A62" s="111" t="str">
        <f>Rangs!B61</f>
        <v/>
      </c>
      <c r="B62" s="111" t="str">
        <f>Rangs!C61</f>
        <v/>
      </c>
      <c r="C62" s="111" t="str">
        <f>Rangs!D61</f>
        <v/>
      </c>
    </row>
    <row r="63" spans="1:3">
      <c r="A63" s="111" t="str">
        <f>Rangs!B62</f>
        <v/>
      </c>
      <c r="B63" s="111" t="str">
        <f>Rangs!C62</f>
        <v/>
      </c>
      <c r="C63" s="111" t="str">
        <f>Rangs!D62</f>
        <v/>
      </c>
    </row>
    <row r="64" spans="1:3">
      <c r="A64" s="111" t="str">
        <f>Rangs!B63</f>
        <v/>
      </c>
      <c r="B64" s="111" t="str">
        <f>Rangs!C63</f>
        <v/>
      </c>
      <c r="C64" s="111" t="str">
        <f>Rangs!D63</f>
        <v/>
      </c>
    </row>
    <row r="65" spans="1:3">
      <c r="A65" s="111" t="str">
        <f>Rangs!B64</f>
        <v/>
      </c>
      <c r="B65" s="111" t="str">
        <f>Rangs!C64</f>
        <v/>
      </c>
      <c r="C65" s="111" t="str">
        <f>Rangs!D64</f>
        <v/>
      </c>
    </row>
    <row r="66" spans="1:3">
      <c r="A66" s="111" t="str">
        <f>Rangs!B65</f>
        <v/>
      </c>
      <c r="B66" s="111" t="str">
        <f>Rangs!C65</f>
        <v/>
      </c>
      <c r="C66" s="111" t="str">
        <f>Rangs!D65</f>
        <v/>
      </c>
    </row>
    <row r="67" spans="1:3">
      <c r="A67" s="111" t="str">
        <f>Rangs!B66</f>
        <v/>
      </c>
      <c r="B67" s="111" t="str">
        <f>Rangs!C66</f>
        <v/>
      </c>
      <c r="C67" s="111" t="str">
        <f>Rangs!D66</f>
        <v/>
      </c>
    </row>
    <row r="68" spans="1:3">
      <c r="A68" s="111" t="str">
        <f>Rangs!B67</f>
        <v/>
      </c>
      <c r="B68" s="111" t="str">
        <f>Rangs!C67</f>
        <v/>
      </c>
      <c r="C68" s="111" t="str">
        <f>Rangs!D67</f>
        <v/>
      </c>
    </row>
    <row r="69" spans="1:3">
      <c r="A69" s="111" t="str">
        <f>Rangs!B68</f>
        <v/>
      </c>
      <c r="B69" s="111" t="str">
        <f>Rangs!C68</f>
        <v/>
      </c>
      <c r="C69" s="111" t="str">
        <f>Rangs!D68</f>
        <v/>
      </c>
    </row>
    <row r="70" spans="1:3">
      <c r="A70" s="111" t="str">
        <f>Rangs!B69</f>
        <v/>
      </c>
      <c r="B70" s="111" t="str">
        <f>Rangs!C69</f>
        <v/>
      </c>
      <c r="C70" s="111" t="str">
        <f>Rangs!D69</f>
        <v/>
      </c>
    </row>
    <row r="71" spans="1:3">
      <c r="A71" s="111" t="str">
        <f>Rangs!B70</f>
        <v/>
      </c>
      <c r="B71" s="111" t="str">
        <f>Rangs!C70</f>
        <v/>
      </c>
      <c r="C71" s="111" t="str">
        <f>Rangs!D70</f>
        <v/>
      </c>
    </row>
    <row r="72" spans="1:3">
      <c r="A72" s="111" t="str">
        <f>Rangs!B71</f>
        <v/>
      </c>
      <c r="B72" s="111" t="str">
        <f>Rangs!C71</f>
        <v/>
      </c>
      <c r="C72" s="111" t="str">
        <f>Rangs!D71</f>
        <v/>
      </c>
    </row>
    <row r="73" spans="1:3">
      <c r="A73" s="111" t="str">
        <f>Rangs!B72</f>
        <v/>
      </c>
      <c r="B73" s="111" t="str">
        <f>Rangs!C72</f>
        <v/>
      </c>
      <c r="C73" s="111" t="str">
        <f>Rangs!D72</f>
        <v/>
      </c>
    </row>
    <row r="74" spans="1:3">
      <c r="A74" s="111" t="str">
        <f>Rangs!B73</f>
        <v/>
      </c>
      <c r="B74" s="111" t="str">
        <f>Rangs!C73</f>
        <v/>
      </c>
      <c r="C74" s="111" t="str">
        <f>Rangs!D73</f>
        <v/>
      </c>
    </row>
    <row r="75" spans="1:3">
      <c r="A75" s="111" t="str">
        <f>Rangs!B74</f>
        <v/>
      </c>
      <c r="B75" s="111" t="str">
        <f>Rangs!C74</f>
        <v/>
      </c>
      <c r="C75" s="111" t="str">
        <f>Rangs!D74</f>
        <v/>
      </c>
    </row>
    <row r="76" spans="1:3">
      <c r="A76" s="111" t="str">
        <f>Rangs!B75</f>
        <v/>
      </c>
      <c r="B76" s="111" t="str">
        <f>Rangs!C75</f>
        <v/>
      </c>
      <c r="C76" s="111" t="str">
        <f>Rangs!D75</f>
        <v/>
      </c>
    </row>
    <row r="77" spans="1:3">
      <c r="A77" s="111" t="str">
        <f>Rangs!B76</f>
        <v/>
      </c>
      <c r="B77" s="111" t="str">
        <f>Rangs!C76</f>
        <v/>
      </c>
      <c r="C77" s="111" t="str">
        <f>Rangs!D76</f>
        <v/>
      </c>
    </row>
    <row r="78" spans="1:3">
      <c r="A78" s="111" t="str">
        <f>Rangs!B77</f>
        <v/>
      </c>
      <c r="B78" s="111" t="str">
        <f>Rangs!C77</f>
        <v/>
      </c>
      <c r="C78" s="111" t="str">
        <f>Rangs!D77</f>
        <v/>
      </c>
    </row>
    <row r="79" spans="1:3">
      <c r="A79" s="111" t="str">
        <f>Rangs!B78</f>
        <v/>
      </c>
      <c r="B79" s="111" t="str">
        <f>Rangs!C78</f>
        <v/>
      </c>
      <c r="C79" s="111" t="str">
        <f>Rangs!D78</f>
        <v/>
      </c>
    </row>
    <row r="80" spans="1:3">
      <c r="A80" s="111" t="str">
        <f>Rangs!B79</f>
        <v/>
      </c>
      <c r="B80" s="111" t="str">
        <f>Rangs!C79</f>
        <v/>
      </c>
      <c r="C80" s="111" t="str">
        <f>Rangs!D79</f>
        <v/>
      </c>
    </row>
    <row r="81" spans="1:3">
      <c r="A81" s="111" t="str">
        <f>Rangs!B80</f>
        <v/>
      </c>
      <c r="B81" s="111" t="str">
        <f>Rangs!C80</f>
        <v/>
      </c>
      <c r="C81" s="111" t="str">
        <f>Rangs!D80</f>
        <v/>
      </c>
    </row>
    <row r="82" spans="1:3">
      <c r="A82" s="111" t="str">
        <f>Rangs!B81</f>
        <v/>
      </c>
      <c r="B82" s="111" t="str">
        <f>Rangs!C81</f>
        <v/>
      </c>
      <c r="C82" s="111" t="str">
        <f>Rangs!D81</f>
        <v/>
      </c>
    </row>
    <row r="83" spans="1:3">
      <c r="A83" s="111" t="str">
        <f>Rangs!B82</f>
        <v/>
      </c>
      <c r="B83" s="111" t="str">
        <f>Rangs!C82</f>
        <v/>
      </c>
      <c r="C83" s="111" t="str">
        <f>Rangs!D82</f>
        <v/>
      </c>
    </row>
    <row r="84" spans="1:3">
      <c r="A84" s="111" t="str">
        <f>Rangs!B83</f>
        <v/>
      </c>
      <c r="B84" s="111" t="str">
        <f>Rangs!C83</f>
        <v/>
      </c>
      <c r="C84" s="111" t="str">
        <f>Rangs!D83</f>
        <v/>
      </c>
    </row>
    <row r="85" spans="1:3">
      <c r="A85" s="111" t="str">
        <f>Rangs!B84</f>
        <v/>
      </c>
      <c r="B85" s="111" t="str">
        <f>Rangs!C84</f>
        <v/>
      </c>
      <c r="C85" s="111" t="str">
        <f>Rangs!D84</f>
        <v/>
      </c>
    </row>
    <row r="86" spans="1:3">
      <c r="A86" s="111" t="str">
        <f>Rangs!B85</f>
        <v/>
      </c>
      <c r="B86" s="111" t="str">
        <f>Rangs!C85</f>
        <v/>
      </c>
      <c r="C86" s="111" t="str">
        <f>Rangs!D85</f>
        <v/>
      </c>
    </row>
    <row r="87" spans="1:3">
      <c r="A87" s="111" t="str">
        <f>Rangs!B86</f>
        <v/>
      </c>
      <c r="B87" s="111" t="str">
        <f>Rangs!C86</f>
        <v/>
      </c>
      <c r="C87" s="111" t="str">
        <f>Rangs!D86</f>
        <v/>
      </c>
    </row>
    <row r="88" spans="1:3">
      <c r="A88" s="111" t="str">
        <f>Rangs!B87</f>
        <v/>
      </c>
      <c r="B88" s="111" t="str">
        <f>Rangs!C87</f>
        <v/>
      </c>
      <c r="C88" s="111" t="str">
        <f>Rangs!D87</f>
        <v/>
      </c>
    </row>
    <row r="89" spans="1:3">
      <c r="A89" s="111" t="str">
        <f>Rangs!B88</f>
        <v/>
      </c>
      <c r="B89" s="111" t="str">
        <f>Rangs!C88</f>
        <v/>
      </c>
      <c r="C89" s="111" t="str">
        <f>Rangs!D88</f>
        <v/>
      </c>
    </row>
    <row r="90" spans="1:3">
      <c r="A90" s="111" t="str">
        <f>Rangs!B89</f>
        <v/>
      </c>
      <c r="B90" s="111" t="str">
        <f>Rangs!C89</f>
        <v/>
      </c>
      <c r="C90" s="111" t="str">
        <f>Rangs!D89</f>
        <v/>
      </c>
    </row>
    <row r="91" spans="1:3">
      <c r="A91" s="111" t="str">
        <f>Rangs!B90</f>
        <v/>
      </c>
      <c r="B91" s="111" t="str">
        <f>Rangs!C90</f>
        <v/>
      </c>
      <c r="C91" s="111" t="str">
        <f>Rangs!D90</f>
        <v/>
      </c>
    </row>
    <row r="92" spans="1:3">
      <c r="A92" s="111" t="str">
        <f>Rangs!B91</f>
        <v/>
      </c>
      <c r="B92" s="111" t="str">
        <f>Rangs!C91</f>
        <v/>
      </c>
      <c r="C92" s="111" t="str">
        <f>Rangs!D91</f>
        <v/>
      </c>
    </row>
    <row r="93" spans="1:3">
      <c r="A93" s="111" t="str">
        <f>Rangs!B92</f>
        <v/>
      </c>
      <c r="B93" s="111" t="str">
        <f>Rangs!C92</f>
        <v/>
      </c>
      <c r="C93" s="111" t="str">
        <f>Rangs!D92</f>
        <v/>
      </c>
    </row>
    <row r="94" spans="1:3">
      <c r="A94" s="111" t="str">
        <f>Rangs!B93</f>
        <v/>
      </c>
      <c r="B94" s="111" t="str">
        <f>Rangs!C93</f>
        <v/>
      </c>
      <c r="C94" s="111" t="str">
        <f>Rangs!D93</f>
        <v/>
      </c>
    </row>
    <row r="95" spans="1:3">
      <c r="A95" s="111" t="str">
        <f>Rangs!B94</f>
        <v/>
      </c>
      <c r="B95" s="111" t="str">
        <f>Rangs!C94</f>
        <v/>
      </c>
      <c r="C95" s="111" t="str">
        <f>Rangs!D94</f>
        <v/>
      </c>
    </row>
    <row r="96" spans="1:3">
      <c r="A96" s="111" t="str">
        <f>Rangs!B95</f>
        <v/>
      </c>
      <c r="B96" s="111" t="str">
        <f>Rangs!C95</f>
        <v/>
      </c>
      <c r="C96" s="111" t="str">
        <f>Rangs!D95</f>
        <v/>
      </c>
    </row>
    <row r="97" spans="1:3">
      <c r="A97" s="111" t="str">
        <f>Rangs!B96</f>
        <v/>
      </c>
      <c r="B97" s="111" t="str">
        <f>Rangs!C96</f>
        <v/>
      </c>
      <c r="C97" s="111" t="str">
        <f>Rangs!D96</f>
        <v/>
      </c>
    </row>
    <row r="98" spans="1:3">
      <c r="A98" s="111" t="str">
        <f>Rangs!B97</f>
        <v/>
      </c>
      <c r="B98" s="111" t="str">
        <f>Rangs!C97</f>
        <v/>
      </c>
      <c r="C98" s="111" t="str">
        <f>Rangs!D97</f>
        <v/>
      </c>
    </row>
    <row r="99" spans="1:3">
      <c r="A99" s="111" t="str">
        <f>Rangs!B98</f>
        <v/>
      </c>
      <c r="B99" s="111" t="str">
        <f>Rangs!C98</f>
        <v/>
      </c>
      <c r="C99" s="111" t="str">
        <f>Rangs!D98</f>
        <v/>
      </c>
    </row>
    <row r="100" spans="1:3">
      <c r="A100" s="111" t="str">
        <f>Rangs!B99</f>
        <v/>
      </c>
      <c r="B100" s="111" t="str">
        <f>Rangs!C99</f>
        <v/>
      </c>
      <c r="C100" s="111" t="str">
        <f>Rangs!D99</f>
        <v/>
      </c>
    </row>
    <row r="101" spans="1:3">
      <c r="A101" s="111" t="str">
        <f>Rangs!B100</f>
        <v/>
      </c>
      <c r="B101" s="111" t="str">
        <f>Rangs!C100</f>
        <v/>
      </c>
      <c r="C101" s="111" t="str">
        <f>Rangs!D100</f>
        <v/>
      </c>
    </row>
    <row r="102" spans="1:3">
      <c r="A102" s="111" t="str">
        <f>Rangs!B101</f>
        <v/>
      </c>
      <c r="B102" s="111" t="str">
        <f>Rangs!C101</f>
        <v/>
      </c>
      <c r="C102" s="111" t="str">
        <f>Rangs!D101</f>
        <v/>
      </c>
    </row>
    <row r="103" spans="1:3">
      <c r="A103" s="111" t="str">
        <f>Rangs!B102</f>
        <v/>
      </c>
      <c r="B103" s="111" t="str">
        <f>Rangs!C102</f>
        <v/>
      </c>
      <c r="C103" s="111" t="str">
        <f>Rangs!D102</f>
        <v/>
      </c>
    </row>
    <row r="104" spans="1:3">
      <c r="A104" s="111" t="str">
        <f>Rangs!B103</f>
        <v/>
      </c>
      <c r="B104" s="111" t="str">
        <f>Rangs!C103</f>
        <v/>
      </c>
      <c r="C104" s="111" t="str">
        <f>Rangs!D103</f>
        <v/>
      </c>
    </row>
    <row r="105" spans="1:3">
      <c r="A105" s="111" t="str">
        <f>Rangs!B104</f>
        <v/>
      </c>
      <c r="B105" s="111" t="str">
        <f>Rangs!C104</f>
        <v/>
      </c>
      <c r="C105" s="111" t="str">
        <f>Rangs!D104</f>
        <v/>
      </c>
    </row>
  </sheetData>
  <sheetProtection sheet="1" objects="1" scenarios="1" formatCells="0"/>
  <mergeCells count="12">
    <mergeCell ref="A1:J1"/>
    <mergeCell ref="D13:J13"/>
    <mergeCell ref="D27:J27"/>
    <mergeCell ref="E15:J15"/>
    <mergeCell ref="D21:E21"/>
    <mergeCell ref="F21:G21"/>
    <mergeCell ref="A4:C4"/>
    <mergeCell ref="D35:E35"/>
    <mergeCell ref="F35:G35"/>
    <mergeCell ref="E29:J29"/>
    <mergeCell ref="E30:F30"/>
    <mergeCell ref="G30:H30"/>
  </mergeCells>
  <phoneticPr fontId="29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05"/>
  <sheetViews>
    <sheetView workbookViewId="0">
      <selection sqref="A1:K1"/>
    </sheetView>
  </sheetViews>
  <sheetFormatPr baseColWidth="10" defaultRowHeight="15.6"/>
  <cols>
    <col min="1" max="1" width="4.59765625" style="97" customWidth="1"/>
    <col min="2" max="3" width="5.3984375" style="97" customWidth="1"/>
    <col min="4" max="4" width="5.5" style="97" customWidth="1"/>
    <col min="5" max="5" width="12.3984375" style="97" customWidth="1"/>
    <col min="6" max="9" width="8.796875" style="97" customWidth="1"/>
    <col min="10" max="11" width="7.5" style="97" customWidth="1"/>
    <col min="12" max="16384" width="11.19921875" style="97"/>
  </cols>
  <sheetData>
    <row r="1" spans="1:11" ht="67.2" customHeight="1">
      <c r="A1" s="253" t="s">
        <v>361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1">
      <c r="H2" s="107" t="s">
        <v>83</v>
      </c>
      <c r="I2" s="108" t="s">
        <v>139</v>
      </c>
    </row>
    <row r="3" spans="1:11">
      <c r="E3" s="175" t="s">
        <v>113</v>
      </c>
      <c r="F3" s="131">
        <f>COUNT(A6:A105)</f>
        <v>0</v>
      </c>
      <c r="I3" s="108" t="s">
        <v>140</v>
      </c>
    </row>
    <row r="4" spans="1:11">
      <c r="A4" s="265" t="s">
        <v>100</v>
      </c>
      <c r="B4" s="266"/>
      <c r="C4" s="266"/>
      <c r="D4" s="267"/>
      <c r="E4" s="170" t="s">
        <v>84</v>
      </c>
      <c r="F4" s="110">
        <f>COUNT(A6:A105)</f>
        <v>0</v>
      </c>
    </row>
    <row r="5" spans="1:11" ht="16.2" thickBot="1">
      <c r="A5" s="172" t="s">
        <v>141</v>
      </c>
      <c r="B5" s="173" t="s">
        <v>156</v>
      </c>
      <c r="C5" s="174" t="s">
        <v>157</v>
      </c>
      <c r="D5" s="174" t="s">
        <v>158</v>
      </c>
      <c r="E5" s="176" t="s">
        <v>85</v>
      </c>
      <c r="F5" s="133">
        <f>SUM(A6:A105)</f>
        <v>0</v>
      </c>
    </row>
    <row r="6" spans="1:11">
      <c r="A6" s="171" t="str">
        <f>Rangs!B5</f>
        <v/>
      </c>
      <c r="B6" s="171" t="str">
        <f>Rangs!C5</f>
        <v/>
      </c>
      <c r="C6" s="171" t="str">
        <f>Rangs!D5</f>
        <v/>
      </c>
      <c r="D6" s="171" t="str">
        <f>Rangs!E5</f>
        <v/>
      </c>
      <c r="E6" s="170" t="s">
        <v>86</v>
      </c>
      <c r="F6" s="110">
        <f>COUNT(B6:B105)</f>
        <v>0</v>
      </c>
      <c r="H6" s="112"/>
    </row>
    <row r="7" spans="1:11">
      <c r="A7" s="171" t="str">
        <f>Rangs!B6</f>
        <v/>
      </c>
      <c r="B7" s="171" t="str">
        <f>Rangs!C6</f>
        <v/>
      </c>
      <c r="C7" s="171" t="str">
        <f>Rangs!D6</f>
        <v/>
      </c>
      <c r="D7" s="171" t="str">
        <f>Rangs!E6</f>
        <v/>
      </c>
      <c r="E7" s="176" t="s">
        <v>87</v>
      </c>
      <c r="F7" s="133">
        <f>SUM(B6:B105)</f>
        <v>0</v>
      </c>
    </row>
    <row r="8" spans="1:11">
      <c r="A8" s="171" t="str">
        <f>Rangs!B7</f>
        <v/>
      </c>
      <c r="B8" s="171" t="str">
        <f>Rangs!C7</f>
        <v/>
      </c>
      <c r="C8" s="171" t="str">
        <f>Rangs!D7</f>
        <v/>
      </c>
      <c r="D8" s="171" t="str">
        <f>Rangs!E7</f>
        <v/>
      </c>
      <c r="E8" s="170" t="s">
        <v>88</v>
      </c>
      <c r="F8" s="110">
        <f>COUNT(C6:C105)</f>
        <v>0</v>
      </c>
      <c r="H8" s="112"/>
    </row>
    <row r="9" spans="1:11">
      <c r="A9" s="171" t="str">
        <f>Rangs!B8</f>
        <v/>
      </c>
      <c r="B9" s="171" t="str">
        <f>Rangs!C8</f>
        <v/>
      </c>
      <c r="C9" s="171" t="str">
        <f>Rangs!D8</f>
        <v/>
      </c>
      <c r="D9" s="171" t="str">
        <f>Rangs!E8</f>
        <v/>
      </c>
      <c r="E9" s="176" t="s">
        <v>89</v>
      </c>
      <c r="F9" s="133">
        <f>SUM(C6:C105)</f>
        <v>0</v>
      </c>
    </row>
    <row r="10" spans="1:11">
      <c r="A10" s="171" t="str">
        <f>Rangs!B9</f>
        <v/>
      </c>
      <c r="B10" s="171" t="str">
        <f>Rangs!C9</f>
        <v/>
      </c>
      <c r="C10" s="171" t="str">
        <f>Rangs!D9</f>
        <v/>
      </c>
      <c r="D10" s="171" t="str">
        <f>Rangs!E9</f>
        <v/>
      </c>
      <c r="E10" s="170" t="s">
        <v>101</v>
      </c>
      <c r="F10" s="110">
        <f>COUNT(D6:D105)</f>
        <v>0</v>
      </c>
      <c r="H10" s="113" t="str">
        <f>IF(COUNT(données!B7:P7)=4," ","ATTENTION,vous n'êtes pas dans la bonne feuille")</f>
        <v>ATTENTION,vous n'êtes pas dans la bonne feuille</v>
      </c>
    </row>
    <row r="11" spans="1:11">
      <c r="A11" s="171" t="str">
        <f>Rangs!B10</f>
        <v/>
      </c>
      <c r="B11" s="171" t="str">
        <f>Rangs!C10</f>
        <v/>
      </c>
      <c r="C11" s="171" t="str">
        <f>Rangs!D10</f>
        <v/>
      </c>
      <c r="D11" s="171" t="str">
        <f>Rangs!E10</f>
        <v/>
      </c>
      <c r="E11" s="176" t="s">
        <v>102</v>
      </c>
      <c r="F11" s="133">
        <f>SUM(D6:D105)</f>
        <v>0</v>
      </c>
    </row>
    <row r="12" spans="1:11">
      <c r="A12" s="171" t="str">
        <f>Rangs!B11</f>
        <v/>
      </c>
      <c r="B12" s="171" t="str">
        <f>Rangs!C11</f>
        <v/>
      </c>
      <c r="C12" s="171" t="str">
        <f>Rangs!D11</f>
        <v/>
      </c>
      <c r="D12" s="171" t="str">
        <f>Rangs!E11</f>
        <v/>
      </c>
    </row>
    <row r="13" spans="1:11">
      <c r="A13" s="171" t="str">
        <f>Rangs!B12</f>
        <v/>
      </c>
      <c r="B13" s="171" t="str">
        <f>Rangs!C12</f>
        <v/>
      </c>
      <c r="C13" s="171" t="str">
        <f>Rangs!D12</f>
        <v/>
      </c>
      <c r="D13" s="171" t="str">
        <f>Rangs!E12</f>
        <v/>
      </c>
    </row>
    <row r="14" spans="1:11" ht="16.2" thickBot="1">
      <c r="A14" s="171" t="str">
        <f>Rangs!B13</f>
        <v/>
      </c>
      <c r="B14" s="171" t="str">
        <f>Rangs!C13</f>
        <v/>
      </c>
      <c r="C14" s="171" t="str">
        <f>Rangs!D13</f>
        <v/>
      </c>
      <c r="D14" s="171" t="str">
        <f>Rangs!E13</f>
        <v/>
      </c>
      <c r="E14" s="114"/>
      <c r="F14" s="115"/>
      <c r="G14" s="115"/>
      <c r="H14" s="115"/>
      <c r="I14" s="115"/>
      <c r="J14" s="115"/>
      <c r="K14" s="115"/>
    </row>
    <row r="15" spans="1:11" ht="40.5" customHeight="1">
      <c r="A15" s="171" t="str">
        <f>Rangs!B14</f>
        <v/>
      </c>
      <c r="B15" s="171" t="str">
        <f>Rangs!C14</f>
        <v/>
      </c>
      <c r="C15" s="171" t="str">
        <f>Rangs!D14</f>
        <v/>
      </c>
      <c r="D15" s="178" t="str">
        <f>Rangs!E14</f>
        <v/>
      </c>
      <c r="E15" s="257" t="s">
        <v>362</v>
      </c>
      <c r="F15" s="268"/>
      <c r="G15" s="268"/>
      <c r="H15" s="268"/>
      <c r="I15" s="268"/>
      <c r="J15" s="268"/>
      <c r="K15" s="269"/>
    </row>
    <row r="16" spans="1:11">
      <c r="A16" s="171" t="str">
        <f>Rangs!B15</f>
        <v/>
      </c>
      <c r="B16" s="171" t="str">
        <f>Rangs!C15</f>
        <v/>
      </c>
      <c r="C16" s="171" t="str">
        <f>Rangs!D15</f>
        <v/>
      </c>
      <c r="D16" s="178" t="str">
        <f>Rangs!E15</f>
        <v/>
      </c>
      <c r="E16" s="143"/>
      <c r="F16" s="122"/>
      <c r="G16" s="122"/>
      <c r="H16" s="122"/>
      <c r="I16" s="122"/>
      <c r="J16" s="122"/>
      <c r="K16" s="144"/>
    </row>
    <row r="17" spans="1:11">
      <c r="A17" s="171" t="str">
        <f>Rangs!B16</f>
        <v/>
      </c>
      <c r="B17" s="171" t="str">
        <f>Rangs!C16</f>
        <v/>
      </c>
      <c r="C17" s="171" t="str">
        <f>Rangs!D16</f>
        <v/>
      </c>
      <c r="D17" s="178" t="str">
        <f>Rangs!E16</f>
        <v/>
      </c>
      <c r="E17" s="143"/>
      <c r="F17" s="252" t="s">
        <v>77</v>
      </c>
      <c r="G17" s="252"/>
      <c r="H17" s="252"/>
      <c r="I17" s="252"/>
      <c r="J17" s="252"/>
      <c r="K17" s="260"/>
    </row>
    <row r="18" spans="1:11">
      <c r="A18" s="171" t="str">
        <f>Rangs!B17</f>
        <v/>
      </c>
      <c r="B18" s="171" t="str">
        <f>Rangs!C17</f>
        <v/>
      </c>
      <c r="C18" s="171" t="str">
        <f>Rangs!D17</f>
        <v/>
      </c>
      <c r="D18" s="178" t="str">
        <f>Rangs!E17</f>
        <v/>
      </c>
      <c r="E18" s="145" t="s">
        <v>78</v>
      </c>
      <c r="F18" s="116">
        <v>0.3</v>
      </c>
      <c r="G18" s="116">
        <v>0.25</v>
      </c>
      <c r="H18" s="116">
        <v>0.2</v>
      </c>
      <c r="I18" s="116">
        <v>0.15</v>
      </c>
      <c r="J18" s="116">
        <v>0.1</v>
      </c>
      <c r="K18" s="146">
        <v>0.05</v>
      </c>
    </row>
    <row r="19" spans="1:11">
      <c r="A19" s="171" t="str">
        <f>Rangs!B18</f>
        <v/>
      </c>
      <c r="B19" s="171" t="str">
        <f>Rangs!C18</f>
        <v/>
      </c>
      <c r="C19" s="171" t="str">
        <f>Rangs!D18</f>
        <v/>
      </c>
      <c r="D19" s="178" t="str">
        <f>Rangs!E18</f>
        <v/>
      </c>
      <c r="E19" s="145" t="s">
        <v>80</v>
      </c>
      <c r="F19" s="116">
        <v>0.15</v>
      </c>
      <c r="G19" s="116">
        <v>0.125</v>
      </c>
      <c r="H19" s="116">
        <v>0.1</v>
      </c>
      <c r="I19" s="116">
        <v>7.4999999999999997E-2</v>
      </c>
      <c r="J19" s="116">
        <v>0.05</v>
      </c>
      <c r="K19" s="146">
        <v>2.5000000000000001E-2</v>
      </c>
    </row>
    <row r="20" spans="1:11" ht="16.2" thickBot="1">
      <c r="A20" s="171" t="str">
        <f>Rangs!B19</f>
        <v/>
      </c>
      <c r="B20" s="171" t="str">
        <f>Rangs!C19</f>
        <v/>
      </c>
      <c r="C20" s="171" t="str">
        <f>Rangs!D19</f>
        <v/>
      </c>
      <c r="D20" s="178" t="str">
        <f>Rangs!E19</f>
        <v/>
      </c>
      <c r="E20" s="147" t="s">
        <v>90</v>
      </c>
      <c r="F20" s="117">
        <v>3</v>
      </c>
      <c r="G20" s="118">
        <v>4</v>
      </c>
      <c r="H20" s="118">
        <v>5</v>
      </c>
      <c r="I20" s="118">
        <v>6</v>
      </c>
      <c r="J20" s="118">
        <v>7</v>
      </c>
      <c r="K20" s="148">
        <v>8</v>
      </c>
    </row>
    <row r="21" spans="1:11" ht="16.2" thickBot="1">
      <c r="A21" s="171" t="str">
        <f>Rangs!B20</f>
        <v/>
      </c>
      <c r="B21" s="171" t="str">
        <f>Rangs!C20</f>
        <v/>
      </c>
      <c r="C21" s="171" t="str">
        <f>Rangs!D20</f>
        <v/>
      </c>
      <c r="D21" s="178" t="str">
        <f>Rangs!E20</f>
        <v/>
      </c>
      <c r="E21" s="179" t="s">
        <v>91</v>
      </c>
      <c r="F21" s="134">
        <v>8</v>
      </c>
      <c r="G21" s="122"/>
      <c r="H21" s="122"/>
      <c r="I21" s="122"/>
      <c r="J21" s="122"/>
      <c r="K21" s="144"/>
    </row>
    <row r="22" spans="1:11">
      <c r="A22" s="171" t="str">
        <f>Rangs!B21</f>
        <v/>
      </c>
      <c r="B22" s="171" t="str">
        <f>Rangs!C21</f>
        <v/>
      </c>
      <c r="C22" s="171" t="str">
        <f>Rangs!D21</f>
        <v/>
      </c>
      <c r="D22" s="178" t="str">
        <f>Rangs!E21</f>
        <v/>
      </c>
      <c r="E22" s="143"/>
      <c r="F22" s="122"/>
      <c r="G22" s="161" t="s">
        <v>92</v>
      </c>
      <c r="H22" s="162">
        <f>VLOOKUP(6,_TZ2,F21,FALSE)</f>
        <v>2.6379999999999999</v>
      </c>
      <c r="I22" s="121"/>
      <c r="J22" s="121"/>
      <c r="K22" s="150"/>
    </row>
    <row r="23" spans="1:11">
      <c r="A23" s="171" t="str">
        <f>Rangs!B22</f>
        <v/>
      </c>
      <c r="B23" s="171" t="str">
        <f>Rangs!C22</f>
        <v/>
      </c>
      <c r="C23" s="171" t="str">
        <f>Rangs!D22</f>
        <v/>
      </c>
      <c r="D23" s="178" t="str">
        <f>Rangs!E22</f>
        <v/>
      </c>
      <c r="E23" s="247" t="s">
        <v>93</v>
      </c>
      <c r="F23" s="248"/>
      <c r="G23" s="249" t="s">
        <v>94</v>
      </c>
      <c r="H23" s="248"/>
      <c r="I23" s="135"/>
      <c r="J23" s="136"/>
      <c r="K23" s="151"/>
    </row>
    <row r="24" spans="1:11">
      <c r="A24" s="171" t="str">
        <f>Rangs!B23</f>
        <v/>
      </c>
      <c r="B24" s="171" t="str">
        <f>Rangs!C23</f>
        <v/>
      </c>
      <c r="C24" s="171" t="str">
        <f>Rangs!D23</f>
        <v/>
      </c>
      <c r="D24" s="178" t="str">
        <f>Rangs!E23</f>
        <v/>
      </c>
      <c r="E24" s="152" t="s">
        <v>161</v>
      </c>
      <c r="F24" s="137">
        <f>ABS(F5-F7)</f>
        <v>0</v>
      </c>
      <c r="G24" s="138" t="s">
        <v>95</v>
      </c>
      <c r="H24" s="139">
        <f t="shared" ref="H24:H29" si="0">$H$22*SQRT((($F$3*4*(4+1))/(6)))</f>
        <v>0</v>
      </c>
      <c r="I24" s="140" t="s">
        <v>96</v>
      </c>
      <c r="J24" s="141"/>
      <c r="K24" s="153"/>
    </row>
    <row r="25" spans="1:11">
      <c r="A25" s="171" t="str">
        <f>Rangs!B24</f>
        <v/>
      </c>
      <c r="B25" s="171" t="str">
        <f>Rangs!C24</f>
        <v/>
      </c>
      <c r="C25" s="171" t="str">
        <f>Rangs!D24</f>
        <v/>
      </c>
      <c r="D25" s="178" t="str">
        <f>Rangs!E24</f>
        <v/>
      </c>
      <c r="E25" s="152" t="s">
        <v>162</v>
      </c>
      <c r="F25" s="137">
        <f>ABS(F5-F9)</f>
        <v>0</v>
      </c>
      <c r="G25" s="138" t="s">
        <v>95</v>
      </c>
      <c r="H25" s="139">
        <f t="shared" si="0"/>
        <v>0</v>
      </c>
      <c r="I25" s="140" t="s">
        <v>135</v>
      </c>
      <c r="J25" s="141"/>
      <c r="K25" s="153"/>
    </row>
    <row r="26" spans="1:11">
      <c r="A26" s="171" t="str">
        <f>Rangs!B25</f>
        <v/>
      </c>
      <c r="B26" s="171" t="str">
        <f>Rangs!C25</f>
        <v/>
      </c>
      <c r="C26" s="171" t="str">
        <f>Rangs!D25</f>
        <v/>
      </c>
      <c r="D26" s="178" t="str">
        <f>Rangs!E25</f>
        <v/>
      </c>
      <c r="E26" s="152" t="s">
        <v>166</v>
      </c>
      <c r="F26" s="137">
        <f>ABS(F5-F11)</f>
        <v>0</v>
      </c>
      <c r="G26" s="138" t="s">
        <v>95</v>
      </c>
      <c r="H26" s="139">
        <f t="shared" si="0"/>
        <v>0</v>
      </c>
      <c r="I26" s="140" t="s">
        <v>103</v>
      </c>
      <c r="J26" s="141"/>
      <c r="K26" s="153"/>
    </row>
    <row r="27" spans="1:11">
      <c r="A27" s="171" t="str">
        <f>Rangs!B26</f>
        <v/>
      </c>
      <c r="B27" s="171" t="str">
        <f>Rangs!C26</f>
        <v/>
      </c>
      <c r="C27" s="171" t="str">
        <f>Rangs!D26</f>
        <v/>
      </c>
      <c r="D27" s="178" t="str">
        <f>Rangs!E26</f>
        <v/>
      </c>
      <c r="E27" s="152" t="s">
        <v>163</v>
      </c>
      <c r="F27" s="137">
        <f>ABS(F7-F9)</f>
        <v>0</v>
      </c>
      <c r="G27" s="138" t="s">
        <v>95</v>
      </c>
      <c r="H27" s="139">
        <f t="shared" si="0"/>
        <v>0</v>
      </c>
      <c r="I27" s="177"/>
      <c r="J27" s="141"/>
      <c r="K27" s="153"/>
    </row>
    <row r="28" spans="1:11">
      <c r="A28" s="171" t="str">
        <f>Rangs!B27</f>
        <v/>
      </c>
      <c r="B28" s="171" t="str">
        <f>Rangs!C27</f>
        <v/>
      </c>
      <c r="C28" s="171" t="str">
        <f>Rangs!D27</f>
        <v/>
      </c>
      <c r="D28" s="178" t="str">
        <f>Rangs!E27</f>
        <v/>
      </c>
      <c r="E28" s="152" t="s">
        <v>167</v>
      </c>
      <c r="F28" s="137">
        <f>ABS(F7-F11)</f>
        <v>0</v>
      </c>
      <c r="G28" s="138" t="s">
        <v>95</v>
      </c>
      <c r="H28" s="139">
        <f t="shared" si="0"/>
        <v>0</v>
      </c>
      <c r="I28" s="177"/>
      <c r="J28" s="141"/>
      <c r="K28" s="153"/>
    </row>
    <row r="29" spans="1:11" ht="16.2" thickBot="1">
      <c r="A29" s="171" t="str">
        <f>Rangs!B28</f>
        <v/>
      </c>
      <c r="B29" s="171" t="str">
        <f>Rangs!C28</f>
        <v/>
      </c>
      <c r="C29" s="171" t="str">
        <f>Rangs!D28</f>
        <v/>
      </c>
      <c r="D29" s="178" t="str">
        <f>Rangs!E28</f>
        <v/>
      </c>
      <c r="E29" s="154" t="s">
        <v>168</v>
      </c>
      <c r="F29" s="155">
        <f>ABS(F9-F11)</f>
        <v>0</v>
      </c>
      <c r="G29" s="156" t="s">
        <v>95</v>
      </c>
      <c r="H29" s="157">
        <f t="shared" si="0"/>
        <v>0</v>
      </c>
      <c r="I29" s="158"/>
      <c r="J29" s="159"/>
      <c r="K29" s="160"/>
    </row>
    <row r="30" spans="1:11">
      <c r="A30" s="171" t="str">
        <f>Rangs!B29</f>
        <v/>
      </c>
      <c r="B30" s="171" t="str">
        <f>Rangs!C29</f>
        <v/>
      </c>
      <c r="C30" s="171" t="str">
        <f>Rangs!D29</f>
        <v/>
      </c>
      <c r="D30" s="171" t="str">
        <f>Rangs!E29</f>
        <v/>
      </c>
    </row>
    <row r="31" spans="1:11" ht="16.2" thickBot="1">
      <c r="A31" s="171" t="str">
        <f>Rangs!B30</f>
        <v/>
      </c>
      <c r="B31" s="171" t="str">
        <f>Rangs!C30</f>
        <v/>
      </c>
      <c r="C31" s="171" t="str">
        <f>Rangs!D30</f>
        <v/>
      </c>
      <c r="D31" s="171" t="str">
        <f>Rangs!E30</f>
        <v/>
      </c>
      <c r="E31" s="114"/>
      <c r="F31" s="115"/>
      <c r="G31" s="115"/>
      <c r="H31" s="115"/>
      <c r="I31" s="115"/>
      <c r="J31" s="115"/>
      <c r="K31" s="115"/>
    </row>
    <row r="32" spans="1:11" ht="45.75" customHeight="1">
      <c r="A32" s="171" t="str">
        <f>Rangs!B31</f>
        <v/>
      </c>
      <c r="B32" s="171" t="str">
        <f>Rangs!C31</f>
        <v/>
      </c>
      <c r="C32" s="171" t="str">
        <f>Rangs!D31</f>
        <v/>
      </c>
      <c r="D32" s="178" t="str">
        <f>Rangs!E31</f>
        <v/>
      </c>
      <c r="E32" s="257" t="s">
        <v>363</v>
      </c>
      <c r="F32" s="258"/>
      <c r="G32" s="258"/>
      <c r="H32" s="258"/>
      <c r="I32" s="258"/>
      <c r="J32" s="258"/>
      <c r="K32" s="259"/>
    </row>
    <row r="33" spans="1:11">
      <c r="A33" s="171" t="str">
        <f>Rangs!B32</f>
        <v/>
      </c>
      <c r="B33" s="171" t="str">
        <f>Rangs!C32</f>
        <v/>
      </c>
      <c r="C33" s="171" t="str">
        <f>Rangs!D32</f>
        <v/>
      </c>
      <c r="D33" s="178" t="str">
        <f>Rangs!E32</f>
        <v/>
      </c>
      <c r="E33" s="143"/>
      <c r="F33" s="122"/>
      <c r="G33" s="122"/>
      <c r="H33" s="122"/>
      <c r="I33" s="122"/>
      <c r="J33" s="122"/>
      <c r="K33" s="144"/>
    </row>
    <row r="34" spans="1:11">
      <c r="A34" s="171" t="str">
        <f>Rangs!B33</f>
        <v/>
      </c>
      <c r="B34" s="171" t="str">
        <f>Rangs!C33</f>
        <v/>
      </c>
      <c r="C34" s="171" t="str">
        <f>Rangs!D33</f>
        <v/>
      </c>
      <c r="D34" s="178" t="str">
        <f>Rangs!E33</f>
        <v/>
      </c>
      <c r="E34" s="143"/>
      <c r="F34" s="250"/>
      <c r="G34" s="250"/>
      <c r="H34" s="250"/>
      <c r="I34" s="250"/>
      <c r="J34" s="250"/>
      <c r="K34" s="251"/>
    </row>
    <row r="35" spans="1:11">
      <c r="A35" s="171" t="str">
        <f>Rangs!B34</f>
        <v/>
      </c>
      <c r="B35" s="171" t="str">
        <f>Rangs!C34</f>
        <v/>
      </c>
      <c r="C35" s="171" t="str">
        <f>Rangs!D34</f>
        <v/>
      </c>
      <c r="D35" s="178" t="str">
        <f>Rangs!E34</f>
        <v/>
      </c>
      <c r="E35" s="164"/>
      <c r="F35" s="252" t="s">
        <v>81</v>
      </c>
      <c r="G35" s="252"/>
      <c r="H35" s="252" t="s">
        <v>82</v>
      </c>
      <c r="I35" s="252"/>
      <c r="J35" s="123"/>
      <c r="K35" s="165"/>
    </row>
    <row r="36" spans="1:11">
      <c r="A36" s="171" t="str">
        <f>Rangs!B35</f>
        <v/>
      </c>
      <c r="B36" s="171" t="str">
        <f>Rangs!C35</f>
        <v/>
      </c>
      <c r="C36" s="171" t="str">
        <f>Rangs!D35</f>
        <v/>
      </c>
      <c r="D36" s="178" t="str">
        <f>Rangs!E35</f>
        <v/>
      </c>
      <c r="E36" s="166" t="s">
        <v>39</v>
      </c>
      <c r="F36" s="116">
        <v>0.05</v>
      </c>
      <c r="G36" s="116">
        <v>0.01</v>
      </c>
      <c r="H36" s="116">
        <v>0.05</v>
      </c>
      <c r="I36" s="116">
        <v>0.01</v>
      </c>
      <c r="J36" s="123"/>
      <c r="K36" s="165"/>
    </row>
    <row r="37" spans="1:11" ht="16.2" thickBot="1">
      <c r="A37" s="171" t="str">
        <f>Rangs!B36</f>
        <v/>
      </c>
      <c r="B37" s="171" t="str">
        <f>Rangs!C36</f>
        <v/>
      </c>
      <c r="C37" s="171" t="str">
        <f>Rangs!D36</f>
        <v/>
      </c>
      <c r="D37" s="178" t="str">
        <f>Rangs!E36</f>
        <v/>
      </c>
      <c r="E37" s="180" t="s">
        <v>98</v>
      </c>
      <c r="F37" s="124">
        <v>3</v>
      </c>
      <c r="G37" s="125">
        <v>4</v>
      </c>
      <c r="H37" s="125">
        <v>5</v>
      </c>
      <c r="I37" s="118">
        <v>6</v>
      </c>
      <c r="J37" s="126"/>
      <c r="K37" s="168"/>
    </row>
    <row r="38" spans="1:11" ht="16.2" thickBot="1">
      <c r="A38" s="171" t="str">
        <f>Rangs!B37</f>
        <v/>
      </c>
      <c r="B38" s="171" t="str">
        <f>Rangs!C37</f>
        <v/>
      </c>
      <c r="C38" s="171" t="str">
        <f>Rangs!D37</f>
        <v/>
      </c>
      <c r="D38" s="178" t="str">
        <f>Rangs!E37</f>
        <v/>
      </c>
      <c r="E38" s="181" t="s">
        <v>91</v>
      </c>
      <c r="F38" s="134">
        <v>5</v>
      </c>
      <c r="G38" s="122"/>
      <c r="H38" s="122"/>
      <c r="I38" s="122"/>
      <c r="J38" s="122"/>
      <c r="K38" s="144"/>
    </row>
    <row r="39" spans="1:11">
      <c r="A39" s="171" t="str">
        <f>Rangs!B38</f>
        <v/>
      </c>
      <c r="B39" s="171" t="str">
        <f>Rangs!C38</f>
        <v/>
      </c>
      <c r="C39" s="171" t="str">
        <f>Rangs!D38</f>
        <v/>
      </c>
      <c r="D39" s="178" t="str">
        <f>Rangs!E38</f>
        <v/>
      </c>
      <c r="E39" s="143"/>
      <c r="F39" s="122"/>
      <c r="G39" s="169" t="s">
        <v>99</v>
      </c>
      <c r="H39" s="162">
        <f>VLOOKUP(3,_TZ3,F38,FALSE)</f>
        <v>2.06</v>
      </c>
      <c r="I39" s="122"/>
      <c r="J39" s="122"/>
      <c r="K39" s="144"/>
    </row>
    <row r="40" spans="1:11">
      <c r="A40" s="171" t="str">
        <f>Rangs!B39</f>
        <v/>
      </c>
      <c r="B40" s="171" t="str">
        <f>Rangs!C39</f>
        <v/>
      </c>
      <c r="C40" s="171" t="str">
        <f>Rangs!D39</f>
        <v/>
      </c>
      <c r="D40" s="178" t="str">
        <f>Rangs!E39</f>
        <v/>
      </c>
      <c r="E40" s="247" t="s">
        <v>93</v>
      </c>
      <c r="F40" s="248"/>
      <c r="G40" s="249" t="s">
        <v>94</v>
      </c>
      <c r="H40" s="264"/>
      <c r="I40" s="163" t="s">
        <v>96</v>
      </c>
      <c r="J40" s="136"/>
      <c r="K40" s="151"/>
    </row>
    <row r="41" spans="1:11">
      <c r="A41" s="171" t="str">
        <f>Rangs!B40</f>
        <v/>
      </c>
      <c r="B41" s="171" t="str">
        <f>Rangs!C40</f>
        <v/>
      </c>
      <c r="C41" s="171" t="str">
        <f>Rangs!D40</f>
        <v/>
      </c>
      <c r="D41" s="178" t="str">
        <f>Rangs!E40</f>
        <v/>
      </c>
      <c r="E41" s="152" t="s">
        <v>164</v>
      </c>
      <c r="F41" s="137">
        <f>ABS(F5-F7)</f>
        <v>0</v>
      </c>
      <c r="G41" s="138" t="s">
        <v>95</v>
      </c>
      <c r="H41" s="137">
        <f>$H$39*SQRT(($F$3*4*(4+1)/6))</f>
        <v>0</v>
      </c>
      <c r="I41" s="140" t="s">
        <v>135</v>
      </c>
      <c r="J41" s="141"/>
      <c r="K41" s="153"/>
    </row>
    <row r="42" spans="1:11">
      <c r="A42" s="171" t="str">
        <f>Rangs!B41</f>
        <v/>
      </c>
      <c r="B42" s="171" t="str">
        <f>Rangs!C41</f>
        <v/>
      </c>
      <c r="C42" s="171" t="str">
        <f>Rangs!D41</f>
        <v/>
      </c>
      <c r="D42" s="178" t="str">
        <f>Rangs!E41</f>
        <v/>
      </c>
      <c r="E42" s="152" t="s">
        <v>165</v>
      </c>
      <c r="F42" s="137">
        <f>ABS(F5-F9)</f>
        <v>0</v>
      </c>
      <c r="G42" s="138" t="s">
        <v>95</v>
      </c>
      <c r="H42" s="137">
        <f>$H$39*SQRT(($F$3*4*(4+1)/6))</f>
        <v>0</v>
      </c>
      <c r="I42" s="140" t="s">
        <v>103</v>
      </c>
      <c r="J42" s="141"/>
      <c r="K42" s="153"/>
    </row>
    <row r="43" spans="1:11" ht="16.2" thickBot="1">
      <c r="A43" s="171" t="str">
        <f>Rangs!B42</f>
        <v/>
      </c>
      <c r="B43" s="171" t="str">
        <f>Rangs!C42</f>
        <v/>
      </c>
      <c r="C43" s="171" t="str">
        <f>Rangs!D42</f>
        <v/>
      </c>
      <c r="D43" s="178" t="str">
        <f>Rangs!E42</f>
        <v/>
      </c>
      <c r="E43" s="154" t="s">
        <v>169</v>
      </c>
      <c r="F43" s="155">
        <f>ABS(F5-F11)</f>
        <v>0</v>
      </c>
      <c r="G43" s="156" t="s">
        <v>95</v>
      </c>
      <c r="H43" s="155">
        <f>$H$39*SQRT(($F$3*4*(4+1)/6))</f>
        <v>0</v>
      </c>
      <c r="I43" s="158"/>
      <c r="J43" s="159"/>
      <c r="K43" s="160"/>
    </row>
    <row r="44" spans="1:11">
      <c r="A44" s="171" t="str">
        <f>Rangs!B43</f>
        <v/>
      </c>
      <c r="B44" s="171" t="str">
        <f>Rangs!C43</f>
        <v/>
      </c>
      <c r="C44" s="171" t="str">
        <f>Rangs!D43</f>
        <v/>
      </c>
      <c r="D44" s="171" t="str">
        <f>Rangs!E43</f>
        <v/>
      </c>
      <c r="G44" s="119"/>
      <c r="H44" s="120"/>
    </row>
    <row r="45" spans="1:11">
      <c r="A45" s="171" t="str">
        <f>Rangs!B44</f>
        <v/>
      </c>
      <c r="B45" s="171" t="str">
        <f>Rangs!C44</f>
        <v/>
      </c>
      <c r="C45" s="171" t="str">
        <f>Rangs!D44</f>
        <v/>
      </c>
      <c r="D45" s="171" t="str">
        <f>Rangs!E44</f>
        <v/>
      </c>
    </row>
    <row r="46" spans="1:11">
      <c r="A46" s="171" t="str">
        <f>Rangs!B45</f>
        <v/>
      </c>
      <c r="B46" s="171" t="str">
        <f>Rangs!C45</f>
        <v/>
      </c>
      <c r="C46" s="171" t="str">
        <f>Rangs!D45</f>
        <v/>
      </c>
      <c r="D46" s="171" t="str">
        <f>Rangs!E45</f>
        <v/>
      </c>
    </row>
    <row r="47" spans="1:11">
      <c r="A47" s="171" t="str">
        <f>Rangs!B46</f>
        <v/>
      </c>
      <c r="B47" s="171" t="str">
        <f>Rangs!C46</f>
        <v/>
      </c>
      <c r="C47" s="171" t="str">
        <f>Rangs!D46</f>
        <v/>
      </c>
      <c r="D47" s="171" t="str">
        <f>Rangs!E46</f>
        <v/>
      </c>
    </row>
    <row r="48" spans="1:11">
      <c r="A48" s="171" t="str">
        <f>Rangs!B47</f>
        <v/>
      </c>
      <c r="B48" s="171" t="str">
        <f>Rangs!C47</f>
        <v/>
      </c>
      <c r="C48" s="171" t="str">
        <f>Rangs!D47</f>
        <v/>
      </c>
      <c r="D48" s="171" t="str">
        <f>Rangs!E47</f>
        <v/>
      </c>
    </row>
    <row r="49" spans="1:4">
      <c r="A49" s="171" t="str">
        <f>Rangs!B48</f>
        <v/>
      </c>
      <c r="B49" s="171" t="str">
        <f>Rangs!C48</f>
        <v/>
      </c>
      <c r="C49" s="171" t="str">
        <f>Rangs!D48</f>
        <v/>
      </c>
      <c r="D49" s="171" t="str">
        <f>Rangs!E48</f>
        <v/>
      </c>
    </row>
    <row r="50" spans="1:4">
      <c r="A50" s="171" t="str">
        <f>Rangs!B49</f>
        <v/>
      </c>
      <c r="B50" s="171" t="str">
        <f>Rangs!C49</f>
        <v/>
      </c>
      <c r="C50" s="171" t="str">
        <f>Rangs!D49</f>
        <v/>
      </c>
      <c r="D50" s="171" t="str">
        <f>Rangs!E49</f>
        <v/>
      </c>
    </row>
    <row r="51" spans="1:4">
      <c r="A51" s="171" t="str">
        <f>Rangs!B50</f>
        <v/>
      </c>
      <c r="B51" s="171" t="str">
        <f>Rangs!C50</f>
        <v/>
      </c>
      <c r="C51" s="171" t="str">
        <f>Rangs!D50</f>
        <v/>
      </c>
      <c r="D51" s="171" t="str">
        <f>Rangs!E50</f>
        <v/>
      </c>
    </row>
    <row r="52" spans="1:4">
      <c r="A52" s="171" t="str">
        <f>Rangs!B51</f>
        <v/>
      </c>
      <c r="B52" s="171" t="str">
        <f>Rangs!C51</f>
        <v/>
      </c>
      <c r="C52" s="171" t="str">
        <f>Rangs!D51</f>
        <v/>
      </c>
      <c r="D52" s="171" t="str">
        <f>Rangs!E51</f>
        <v/>
      </c>
    </row>
    <row r="53" spans="1:4">
      <c r="A53" s="171" t="str">
        <f>Rangs!B52</f>
        <v/>
      </c>
      <c r="B53" s="171" t="str">
        <f>Rangs!C52</f>
        <v/>
      </c>
      <c r="C53" s="171" t="str">
        <f>Rangs!D52</f>
        <v/>
      </c>
      <c r="D53" s="171" t="str">
        <f>Rangs!E52</f>
        <v/>
      </c>
    </row>
    <row r="54" spans="1:4">
      <c r="A54" s="171" t="str">
        <f>Rangs!B53</f>
        <v/>
      </c>
      <c r="B54" s="171" t="str">
        <f>Rangs!C53</f>
        <v/>
      </c>
      <c r="C54" s="171" t="str">
        <f>Rangs!D53</f>
        <v/>
      </c>
      <c r="D54" s="171" t="str">
        <f>Rangs!E53</f>
        <v/>
      </c>
    </row>
    <row r="55" spans="1:4">
      <c r="A55" s="171" t="str">
        <f>Rangs!B54</f>
        <v/>
      </c>
      <c r="B55" s="171" t="str">
        <f>Rangs!C54</f>
        <v/>
      </c>
      <c r="C55" s="171" t="str">
        <f>Rangs!D54</f>
        <v/>
      </c>
      <c r="D55" s="171" t="str">
        <f>Rangs!E54</f>
        <v/>
      </c>
    </row>
    <row r="56" spans="1:4">
      <c r="A56" s="171" t="str">
        <f>Rangs!B55</f>
        <v/>
      </c>
      <c r="B56" s="171" t="str">
        <f>Rangs!C55</f>
        <v/>
      </c>
      <c r="C56" s="171" t="str">
        <f>Rangs!D55</f>
        <v/>
      </c>
      <c r="D56" s="171" t="str">
        <f>Rangs!E55</f>
        <v/>
      </c>
    </row>
    <row r="57" spans="1:4">
      <c r="A57" s="171" t="str">
        <f>Rangs!B56</f>
        <v/>
      </c>
      <c r="B57" s="171" t="str">
        <f>Rangs!C56</f>
        <v/>
      </c>
      <c r="C57" s="171" t="str">
        <f>Rangs!D56</f>
        <v/>
      </c>
      <c r="D57" s="171" t="str">
        <f>Rangs!E56</f>
        <v/>
      </c>
    </row>
    <row r="58" spans="1:4">
      <c r="A58" s="171" t="str">
        <f>Rangs!B57</f>
        <v/>
      </c>
      <c r="B58" s="171" t="str">
        <f>Rangs!C57</f>
        <v/>
      </c>
      <c r="C58" s="171" t="str">
        <f>Rangs!D57</f>
        <v/>
      </c>
      <c r="D58" s="171" t="str">
        <f>Rangs!E57</f>
        <v/>
      </c>
    </row>
    <row r="59" spans="1:4">
      <c r="A59" s="171" t="str">
        <f>Rangs!B58</f>
        <v/>
      </c>
      <c r="B59" s="171" t="str">
        <f>Rangs!C58</f>
        <v/>
      </c>
      <c r="C59" s="171" t="str">
        <f>Rangs!D58</f>
        <v/>
      </c>
      <c r="D59" s="171" t="str">
        <f>Rangs!E58</f>
        <v/>
      </c>
    </row>
    <row r="60" spans="1:4">
      <c r="A60" s="171" t="str">
        <f>Rangs!B59</f>
        <v/>
      </c>
      <c r="B60" s="171" t="str">
        <f>Rangs!C59</f>
        <v/>
      </c>
      <c r="C60" s="171" t="str">
        <f>Rangs!D59</f>
        <v/>
      </c>
      <c r="D60" s="171" t="str">
        <f>Rangs!E59</f>
        <v/>
      </c>
    </row>
    <row r="61" spans="1:4">
      <c r="A61" s="171" t="str">
        <f>Rangs!B60</f>
        <v/>
      </c>
      <c r="B61" s="171" t="str">
        <f>Rangs!C60</f>
        <v/>
      </c>
      <c r="C61" s="171" t="str">
        <f>Rangs!D60</f>
        <v/>
      </c>
      <c r="D61" s="171" t="str">
        <f>Rangs!E60</f>
        <v/>
      </c>
    </row>
    <row r="62" spans="1:4">
      <c r="A62" s="171" t="str">
        <f>Rangs!B61</f>
        <v/>
      </c>
      <c r="B62" s="171" t="str">
        <f>Rangs!C61</f>
        <v/>
      </c>
      <c r="C62" s="171" t="str">
        <f>Rangs!D61</f>
        <v/>
      </c>
      <c r="D62" s="171" t="str">
        <f>Rangs!E61</f>
        <v/>
      </c>
    </row>
    <row r="63" spans="1:4">
      <c r="A63" s="171" t="str">
        <f>Rangs!B62</f>
        <v/>
      </c>
      <c r="B63" s="171" t="str">
        <f>Rangs!C62</f>
        <v/>
      </c>
      <c r="C63" s="171" t="str">
        <f>Rangs!D62</f>
        <v/>
      </c>
      <c r="D63" s="171" t="str">
        <f>Rangs!E62</f>
        <v/>
      </c>
    </row>
    <row r="64" spans="1:4">
      <c r="A64" s="171" t="str">
        <f>Rangs!B63</f>
        <v/>
      </c>
      <c r="B64" s="171" t="str">
        <f>Rangs!C63</f>
        <v/>
      </c>
      <c r="C64" s="171" t="str">
        <f>Rangs!D63</f>
        <v/>
      </c>
      <c r="D64" s="171" t="str">
        <f>Rangs!E63</f>
        <v/>
      </c>
    </row>
    <row r="65" spans="1:4">
      <c r="A65" s="171" t="str">
        <f>Rangs!B64</f>
        <v/>
      </c>
      <c r="B65" s="171" t="str">
        <f>Rangs!C64</f>
        <v/>
      </c>
      <c r="C65" s="171" t="str">
        <f>Rangs!D64</f>
        <v/>
      </c>
      <c r="D65" s="171" t="str">
        <f>Rangs!E64</f>
        <v/>
      </c>
    </row>
    <row r="66" spans="1:4">
      <c r="A66" s="171" t="str">
        <f>Rangs!B65</f>
        <v/>
      </c>
      <c r="B66" s="171" t="str">
        <f>Rangs!C65</f>
        <v/>
      </c>
      <c r="C66" s="171" t="str">
        <f>Rangs!D65</f>
        <v/>
      </c>
      <c r="D66" s="171" t="str">
        <f>Rangs!E65</f>
        <v/>
      </c>
    </row>
    <row r="67" spans="1:4">
      <c r="A67" s="171" t="str">
        <f>Rangs!B66</f>
        <v/>
      </c>
      <c r="B67" s="171" t="str">
        <f>Rangs!C66</f>
        <v/>
      </c>
      <c r="C67" s="171" t="str">
        <f>Rangs!D66</f>
        <v/>
      </c>
      <c r="D67" s="171" t="str">
        <f>Rangs!E66</f>
        <v/>
      </c>
    </row>
    <row r="68" spans="1:4">
      <c r="A68" s="171" t="str">
        <f>Rangs!B67</f>
        <v/>
      </c>
      <c r="B68" s="171" t="str">
        <f>Rangs!C67</f>
        <v/>
      </c>
      <c r="C68" s="171" t="str">
        <f>Rangs!D67</f>
        <v/>
      </c>
      <c r="D68" s="171" t="str">
        <f>Rangs!E67</f>
        <v/>
      </c>
    </row>
    <row r="69" spans="1:4">
      <c r="A69" s="171" t="str">
        <f>Rangs!B68</f>
        <v/>
      </c>
      <c r="B69" s="171" t="str">
        <f>Rangs!C68</f>
        <v/>
      </c>
      <c r="C69" s="171" t="str">
        <f>Rangs!D68</f>
        <v/>
      </c>
      <c r="D69" s="171" t="str">
        <f>Rangs!E68</f>
        <v/>
      </c>
    </row>
    <row r="70" spans="1:4">
      <c r="A70" s="171" t="str">
        <f>Rangs!B69</f>
        <v/>
      </c>
      <c r="B70" s="171" t="str">
        <f>Rangs!C69</f>
        <v/>
      </c>
      <c r="C70" s="171" t="str">
        <f>Rangs!D69</f>
        <v/>
      </c>
      <c r="D70" s="171" t="str">
        <f>Rangs!E69</f>
        <v/>
      </c>
    </row>
    <row r="71" spans="1:4">
      <c r="A71" s="171" t="str">
        <f>Rangs!B70</f>
        <v/>
      </c>
      <c r="B71" s="171" t="str">
        <f>Rangs!C70</f>
        <v/>
      </c>
      <c r="C71" s="171" t="str">
        <f>Rangs!D70</f>
        <v/>
      </c>
      <c r="D71" s="171" t="str">
        <f>Rangs!E70</f>
        <v/>
      </c>
    </row>
    <row r="72" spans="1:4">
      <c r="A72" s="171" t="str">
        <f>Rangs!B71</f>
        <v/>
      </c>
      <c r="B72" s="171" t="str">
        <f>Rangs!C71</f>
        <v/>
      </c>
      <c r="C72" s="171" t="str">
        <f>Rangs!D71</f>
        <v/>
      </c>
      <c r="D72" s="171" t="str">
        <f>Rangs!E71</f>
        <v/>
      </c>
    </row>
    <row r="73" spans="1:4">
      <c r="A73" s="171" t="str">
        <f>Rangs!B72</f>
        <v/>
      </c>
      <c r="B73" s="171" t="str">
        <f>Rangs!C72</f>
        <v/>
      </c>
      <c r="C73" s="171" t="str">
        <f>Rangs!D72</f>
        <v/>
      </c>
      <c r="D73" s="171" t="str">
        <f>Rangs!E72</f>
        <v/>
      </c>
    </row>
    <row r="74" spans="1:4">
      <c r="A74" s="171" t="str">
        <f>Rangs!B73</f>
        <v/>
      </c>
      <c r="B74" s="171" t="str">
        <f>Rangs!C73</f>
        <v/>
      </c>
      <c r="C74" s="171" t="str">
        <f>Rangs!D73</f>
        <v/>
      </c>
      <c r="D74" s="171" t="str">
        <f>Rangs!E73</f>
        <v/>
      </c>
    </row>
    <row r="75" spans="1:4">
      <c r="A75" s="171" t="str">
        <f>Rangs!B74</f>
        <v/>
      </c>
      <c r="B75" s="171" t="str">
        <f>Rangs!C74</f>
        <v/>
      </c>
      <c r="C75" s="171" t="str">
        <f>Rangs!D74</f>
        <v/>
      </c>
      <c r="D75" s="171" t="str">
        <f>Rangs!E74</f>
        <v/>
      </c>
    </row>
    <row r="76" spans="1:4">
      <c r="A76" s="171" t="str">
        <f>Rangs!B75</f>
        <v/>
      </c>
      <c r="B76" s="171" t="str">
        <f>Rangs!C75</f>
        <v/>
      </c>
      <c r="C76" s="171" t="str">
        <f>Rangs!D75</f>
        <v/>
      </c>
      <c r="D76" s="171" t="str">
        <f>Rangs!E75</f>
        <v/>
      </c>
    </row>
    <row r="77" spans="1:4">
      <c r="A77" s="171" t="str">
        <f>Rangs!B76</f>
        <v/>
      </c>
      <c r="B77" s="171" t="str">
        <f>Rangs!C76</f>
        <v/>
      </c>
      <c r="C77" s="171" t="str">
        <f>Rangs!D76</f>
        <v/>
      </c>
      <c r="D77" s="171" t="str">
        <f>Rangs!E76</f>
        <v/>
      </c>
    </row>
    <row r="78" spans="1:4">
      <c r="A78" s="171" t="str">
        <f>Rangs!B77</f>
        <v/>
      </c>
      <c r="B78" s="171" t="str">
        <f>Rangs!C77</f>
        <v/>
      </c>
      <c r="C78" s="171" t="str">
        <f>Rangs!D77</f>
        <v/>
      </c>
      <c r="D78" s="171" t="str">
        <f>Rangs!E77</f>
        <v/>
      </c>
    </row>
    <row r="79" spans="1:4">
      <c r="A79" s="171" t="str">
        <f>Rangs!B78</f>
        <v/>
      </c>
      <c r="B79" s="171" t="str">
        <f>Rangs!C78</f>
        <v/>
      </c>
      <c r="C79" s="171" t="str">
        <f>Rangs!D78</f>
        <v/>
      </c>
      <c r="D79" s="171" t="str">
        <f>Rangs!E78</f>
        <v/>
      </c>
    </row>
    <row r="80" spans="1:4">
      <c r="A80" s="171" t="str">
        <f>Rangs!B79</f>
        <v/>
      </c>
      <c r="B80" s="171" t="str">
        <f>Rangs!C79</f>
        <v/>
      </c>
      <c r="C80" s="171" t="str">
        <f>Rangs!D79</f>
        <v/>
      </c>
      <c r="D80" s="171" t="str">
        <f>Rangs!E79</f>
        <v/>
      </c>
    </row>
    <row r="81" spans="1:4">
      <c r="A81" s="171" t="str">
        <f>Rangs!B80</f>
        <v/>
      </c>
      <c r="B81" s="171" t="str">
        <f>Rangs!C80</f>
        <v/>
      </c>
      <c r="C81" s="171" t="str">
        <f>Rangs!D80</f>
        <v/>
      </c>
      <c r="D81" s="171" t="str">
        <f>Rangs!E80</f>
        <v/>
      </c>
    </row>
    <row r="82" spans="1:4">
      <c r="A82" s="171" t="str">
        <f>Rangs!B81</f>
        <v/>
      </c>
      <c r="B82" s="171" t="str">
        <f>Rangs!C81</f>
        <v/>
      </c>
      <c r="C82" s="171" t="str">
        <f>Rangs!D81</f>
        <v/>
      </c>
      <c r="D82" s="171" t="str">
        <f>Rangs!E81</f>
        <v/>
      </c>
    </row>
    <row r="83" spans="1:4">
      <c r="A83" s="171" t="str">
        <f>Rangs!B82</f>
        <v/>
      </c>
      <c r="B83" s="171" t="str">
        <f>Rangs!C82</f>
        <v/>
      </c>
      <c r="C83" s="171" t="str">
        <f>Rangs!D82</f>
        <v/>
      </c>
      <c r="D83" s="171" t="str">
        <f>Rangs!E82</f>
        <v/>
      </c>
    </row>
    <row r="84" spans="1:4">
      <c r="A84" s="171" t="str">
        <f>Rangs!B83</f>
        <v/>
      </c>
      <c r="B84" s="171" t="str">
        <f>Rangs!C83</f>
        <v/>
      </c>
      <c r="C84" s="171" t="str">
        <f>Rangs!D83</f>
        <v/>
      </c>
      <c r="D84" s="171" t="str">
        <f>Rangs!E83</f>
        <v/>
      </c>
    </row>
    <row r="85" spans="1:4">
      <c r="A85" s="171" t="str">
        <f>Rangs!B84</f>
        <v/>
      </c>
      <c r="B85" s="171" t="str">
        <f>Rangs!C84</f>
        <v/>
      </c>
      <c r="C85" s="171" t="str">
        <f>Rangs!D84</f>
        <v/>
      </c>
      <c r="D85" s="171" t="str">
        <f>Rangs!E84</f>
        <v/>
      </c>
    </row>
    <row r="86" spans="1:4">
      <c r="A86" s="171" t="str">
        <f>Rangs!B85</f>
        <v/>
      </c>
      <c r="B86" s="171" t="str">
        <f>Rangs!C85</f>
        <v/>
      </c>
      <c r="C86" s="171" t="str">
        <f>Rangs!D85</f>
        <v/>
      </c>
      <c r="D86" s="171" t="str">
        <f>Rangs!E85</f>
        <v/>
      </c>
    </row>
    <row r="87" spans="1:4">
      <c r="A87" s="171" t="str">
        <f>Rangs!B86</f>
        <v/>
      </c>
      <c r="B87" s="171" t="str">
        <f>Rangs!C86</f>
        <v/>
      </c>
      <c r="C87" s="171" t="str">
        <f>Rangs!D86</f>
        <v/>
      </c>
      <c r="D87" s="171" t="str">
        <f>Rangs!E86</f>
        <v/>
      </c>
    </row>
    <row r="88" spans="1:4">
      <c r="A88" s="171" t="str">
        <f>Rangs!B87</f>
        <v/>
      </c>
      <c r="B88" s="171" t="str">
        <f>Rangs!C87</f>
        <v/>
      </c>
      <c r="C88" s="171" t="str">
        <f>Rangs!D87</f>
        <v/>
      </c>
      <c r="D88" s="171" t="str">
        <f>Rangs!E87</f>
        <v/>
      </c>
    </row>
    <row r="89" spans="1:4">
      <c r="A89" s="171" t="str">
        <f>Rangs!B88</f>
        <v/>
      </c>
      <c r="B89" s="171" t="str">
        <f>Rangs!C88</f>
        <v/>
      </c>
      <c r="C89" s="171" t="str">
        <f>Rangs!D88</f>
        <v/>
      </c>
      <c r="D89" s="171" t="str">
        <f>Rangs!E88</f>
        <v/>
      </c>
    </row>
    <row r="90" spans="1:4">
      <c r="A90" s="171" t="str">
        <f>Rangs!B89</f>
        <v/>
      </c>
      <c r="B90" s="171" t="str">
        <f>Rangs!C89</f>
        <v/>
      </c>
      <c r="C90" s="171" t="str">
        <f>Rangs!D89</f>
        <v/>
      </c>
      <c r="D90" s="171" t="str">
        <f>Rangs!E89</f>
        <v/>
      </c>
    </row>
    <row r="91" spans="1:4">
      <c r="A91" s="171" t="str">
        <f>Rangs!B90</f>
        <v/>
      </c>
      <c r="B91" s="171" t="str">
        <f>Rangs!C90</f>
        <v/>
      </c>
      <c r="C91" s="171" t="str">
        <f>Rangs!D90</f>
        <v/>
      </c>
      <c r="D91" s="171" t="str">
        <f>Rangs!E90</f>
        <v/>
      </c>
    </row>
    <row r="92" spans="1:4">
      <c r="A92" s="171" t="str">
        <f>Rangs!B91</f>
        <v/>
      </c>
      <c r="B92" s="171" t="str">
        <f>Rangs!C91</f>
        <v/>
      </c>
      <c r="C92" s="171" t="str">
        <f>Rangs!D91</f>
        <v/>
      </c>
      <c r="D92" s="171" t="str">
        <f>Rangs!E91</f>
        <v/>
      </c>
    </row>
    <row r="93" spans="1:4">
      <c r="A93" s="171" t="str">
        <f>Rangs!B92</f>
        <v/>
      </c>
      <c r="B93" s="171" t="str">
        <f>Rangs!C92</f>
        <v/>
      </c>
      <c r="C93" s="171" t="str">
        <f>Rangs!D92</f>
        <v/>
      </c>
      <c r="D93" s="171" t="str">
        <f>Rangs!E92</f>
        <v/>
      </c>
    </row>
    <row r="94" spans="1:4">
      <c r="A94" s="171" t="str">
        <f>Rangs!B93</f>
        <v/>
      </c>
      <c r="B94" s="171" t="str">
        <f>Rangs!C93</f>
        <v/>
      </c>
      <c r="C94" s="171" t="str">
        <f>Rangs!D93</f>
        <v/>
      </c>
      <c r="D94" s="171" t="str">
        <f>Rangs!E93</f>
        <v/>
      </c>
    </row>
    <row r="95" spans="1:4">
      <c r="A95" s="171" t="str">
        <f>Rangs!B94</f>
        <v/>
      </c>
      <c r="B95" s="171" t="str">
        <f>Rangs!C94</f>
        <v/>
      </c>
      <c r="C95" s="171" t="str">
        <f>Rangs!D94</f>
        <v/>
      </c>
      <c r="D95" s="171" t="str">
        <f>Rangs!E94</f>
        <v/>
      </c>
    </row>
    <row r="96" spans="1:4">
      <c r="A96" s="171" t="str">
        <f>Rangs!B95</f>
        <v/>
      </c>
      <c r="B96" s="171" t="str">
        <f>Rangs!C95</f>
        <v/>
      </c>
      <c r="C96" s="171" t="str">
        <f>Rangs!D95</f>
        <v/>
      </c>
      <c r="D96" s="171" t="str">
        <f>Rangs!E95</f>
        <v/>
      </c>
    </row>
    <row r="97" spans="1:4">
      <c r="A97" s="171" t="str">
        <f>Rangs!B96</f>
        <v/>
      </c>
      <c r="B97" s="171" t="str">
        <f>Rangs!C96</f>
        <v/>
      </c>
      <c r="C97" s="171" t="str">
        <f>Rangs!D96</f>
        <v/>
      </c>
      <c r="D97" s="171" t="str">
        <f>Rangs!E96</f>
        <v/>
      </c>
    </row>
    <row r="98" spans="1:4">
      <c r="A98" s="171" t="str">
        <f>Rangs!B97</f>
        <v/>
      </c>
      <c r="B98" s="171" t="str">
        <f>Rangs!C97</f>
        <v/>
      </c>
      <c r="C98" s="171" t="str">
        <f>Rangs!D97</f>
        <v/>
      </c>
      <c r="D98" s="171" t="str">
        <f>Rangs!E97</f>
        <v/>
      </c>
    </row>
    <row r="99" spans="1:4">
      <c r="A99" s="171" t="str">
        <f>Rangs!B98</f>
        <v/>
      </c>
      <c r="B99" s="171" t="str">
        <f>Rangs!C98</f>
        <v/>
      </c>
      <c r="C99" s="171" t="str">
        <f>Rangs!D98</f>
        <v/>
      </c>
      <c r="D99" s="171" t="str">
        <f>Rangs!E98</f>
        <v/>
      </c>
    </row>
    <row r="100" spans="1:4">
      <c r="A100" s="171" t="str">
        <f>Rangs!B99</f>
        <v/>
      </c>
      <c r="B100" s="171" t="str">
        <f>Rangs!C99</f>
        <v/>
      </c>
      <c r="C100" s="171" t="str">
        <f>Rangs!D99</f>
        <v/>
      </c>
      <c r="D100" s="171" t="str">
        <f>Rangs!E99</f>
        <v/>
      </c>
    </row>
    <row r="101" spans="1:4">
      <c r="A101" s="171" t="str">
        <f>Rangs!B100</f>
        <v/>
      </c>
      <c r="B101" s="171" t="str">
        <f>Rangs!C100</f>
        <v/>
      </c>
      <c r="C101" s="171" t="str">
        <f>Rangs!D100</f>
        <v/>
      </c>
      <c r="D101" s="171" t="str">
        <f>Rangs!E100</f>
        <v/>
      </c>
    </row>
    <row r="102" spans="1:4">
      <c r="A102" s="171" t="str">
        <f>Rangs!B101</f>
        <v/>
      </c>
      <c r="B102" s="171" t="str">
        <f>Rangs!C101</f>
        <v/>
      </c>
      <c r="C102" s="171" t="str">
        <f>Rangs!D101</f>
        <v/>
      </c>
      <c r="D102" s="171" t="str">
        <f>Rangs!E101</f>
        <v/>
      </c>
    </row>
    <row r="103" spans="1:4">
      <c r="A103" s="171" t="str">
        <f>Rangs!B102</f>
        <v/>
      </c>
      <c r="B103" s="171" t="str">
        <f>Rangs!C102</f>
        <v/>
      </c>
      <c r="C103" s="171" t="str">
        <f>Rangs!D102</f>
        <v/>
      </c>
      <c r="D103" s="171" t="str">
        <f>Rangs!E102</f>
        <v/>
      </c>
    </row>
    <row r="104" spans="1:4">
      <c r="A104" s="171" t="str">
        <f>Rangs!B103</f>
        <v/>
      </c>
      <c r="B104" s="171" t="str">
        <f>Rangs!C103</f>
        <v/>
      </c>
      <c r="C104" s="171" t="str">
        <f>Rangs!D103</f>
        <v/>
      </c>
      <c r="D104" s="171" t="str">
        <f>Rangs!E103</f>
        <v/>
      </c>
    </row>
    <row r="105" spans="1:4">
      <c r="A105" s="171" t="str">
        <f>Rangs!B104</f>
        <v/>
      </c>
      <c r="B105" s="171" t="str">
        <f>Rangs!C104</f>
        <v/>
      </c>
      <c r="C105" s="171" t="str">
        <f>Rangs!D104</f>
        <v/>
      </c>
      <c r="D105" s="171" t="str">
        <f>Rangs!E104</f>
        <v/>
      </c>
    </row>
  </sheetData>
  <sheetProtection sheet="1" objects="1" scenarios="1" formatCells="0"/>
  <mergeCells count="12">
    <mergeCell ref="A1:K1"/>
    <mergeCell ref="E32:K32"/>
    <mergeCell ref="F34:K34"/>
    <mergeCell ref="E15:K15"/>
    <mergeCell ref="F17:K17"/>
    <mergeCell ref="E23:F23"/>
    <mergeCell ref="G23:H23"/>
    <mergeCell ref="E40:F40"/>
    <mergeCell ref="G40:H40"/>
    <mergeCell ref="F35:G35"/>
    <mergeCell ref="H35:I35"/>
    <mergeCell ref="A4:D4"/>
  </mergeCells>
  <phoneticPr fontId="29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22</vt:i4>
      </vt:variant>
      <vt:variant>
        <vt:lpstr>Plages nommées</vt:lpstr>
      </vt:variant>
      <vt:variant>
        <vt:i4>2</vt:i4>
      </vt:variant>
    </vt:vector>
  </HeadingPairs>
  <TitlesOfParts>
    <vt:vector size="24" baseType="lpstr">
      <vt:lpstr>Notice</vt:lpstr>
      <vt:lpstr>données</vt:lpstr>
      <vt:lpstr>test</vt:lpstr>
      <vt:lpstr>table Friedmann</vt:lpstr>
      <vt:lpstr>Rangs</vt:lpstr>
      <vt:lpstr>Test avec R</vt:lpstr>
      <vt:lpstr>Comparaisons multiples</vt:lpstr>
      <vt:lpstr>3 séries dép.</vt:lpstr>
      <vt:lpstr>4 séries dép.</vt:lpstr>
      <vt:lpstr>5 séries dép.</vt:lpstr>
      <vt:lpstr>6 séries dép.</vt:lpstr>
      <vt:lpstr>7 séries dép.</vt:lpstr>
      <vt:lpstr>8 séries dép.</vt:lpstr>
      <vt:lpstr>9 séries dép.</vt:lpstr>
      <vt:lpstr>10 séries dép.</vt:lpstr>
      <vt:lpstr>11 séries dép.</vt:lpstr>
      <vt:lpstr>12 séries dép.</vt:lpstr>
      <vt:lpstr>13 séries dép.</vt:lpstr>
      <vt:lpstr>14 séries dép.</vt:lpstr>
      <vt:lpstr>15 séries dép.</vt:lpstr>
      <vt:lpstr>Avec logiciel R</vt:lpstr>
      <vt:lpstr>Tables</vt:lpstr>
      <vt:lpstr>_TZ2</vt:lpstr>
      <vt:lpstr>_TZ3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dumez</dc:creator>
  <cp:lastModifiedBy>Gilles</cp:lastModifiedBy>
  <dcterms:created xsi:type="dcterms:W3CDTF">1998-11-09T13:15:26Z</dcterms:created>
  <dcterms:modified xsi:type="dcterms:W3CDTF">2014-02-20T07:19:41Z</dcterms:modified>
</cp:coreProperties>
</file>