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36" windowWidth="15744" windowHeight="10152" firstSheet="7" activeTab="7"/>
  </bookViews>
  <sheets>
    <sheet name="ANOVA_HID" sheetId="11" state="hidden" r:id="rId1"/>
    <sheet name="ANOVA_HID1" sheetId="13" state="hidden" r:id="rId2"/>
    <sheet name="ANOVA_HID2" sheetId="15" state="hidden" r:id="rId3"/>
    <sheet name="ANOVA1_HID" sheetId="17" state="hidden" r:id="rId4"/>
    <sheet name="ANOVA_HID3" sheetId="20" state="hidden" r:id="rId5"/>
    <sheet name="ANOVA_HID4" sheetId="22" state="hidden" r:id="rId6"/>
    <sheet name="ANOVA_HID5" sheetId="25" state="hidden" r:id="rId7"/>
    <sheet name="Données" sheetId="1" r:id="rId8"/>
    <sheet name="Test" sheetId="6" r:id="rId9"/>
    <sheet name="Résidus" sheetId="8" r:id="rId10"/>
    <sheet name="Graphiques" sheetId="7" r:id="rId11"/>
    <sheet name="Méthode avec R" sheetId="26" r:id="rId12"/>
  </sheets>
  <definedNames>
    <definedName name="A1B1">Données!$C$16:$C$45</definedName>
    <definedName name="A1B2">Données!$C$46:$C$75</definedName>
    <definedName name="A1B3">Données!$C$76:$C$105</definedName>
    <definedName name="A1B4">Données!$C$106:$C$135</definedName>
    <definedName name="A1B5">Données!$C$136:$C$165</definedName>
    <definedName name="A1B6">Données!$C$166:$C$195</definedName>
    <definedName name="A1B7">Données!$C$196:$C$225</definedName>
    <definedName name="A2B1">Données!$D$16:$D$45</definedName>
    <definedName name="A2B2">Données!$D$46:$D$75</definedName>
    <definedName name="A2B3">Données!$D$76:$D$105</definedName>
    <definedName name="A2B4">Données!$D$106:$D$135</definedName>
    <definedName name="A2B5">Données!$D$136:$D$165</definedName>
    <definedName name="A2B6">Données!$D$166:$D$195</definedName>
    <definedName name="A2B7">Données!$D$196:$D$225</definedName>
    <definedName name="A3B1">Données!$E$16:$E$45</definedName>
    <definedName name="A3B2">Données!$E$46:$E$75</definedName>
    <definedName name="A3B3">Données!$E$76:$E$105</definedName>
    <definedName name="A3B4">Données!$E$106:$E$135</definedName>
    <definedName name="A3B5">Données!$E$136:$E$165</definedName>
    <definedName name="A3B6">Données!$E$166:$E$195</definedName>
    <definedName name="A3B7">Données!$E$196:$E$225</definedName>
    <definedName name="A4B1">Données!$F$16:$F$45</definedName>
    <definedName name="A4B2">Données!$F$46:$F$75</definedName>
    <definedName name="A4B3">Données!$F$76:$F$105</definedName>
    <definedName name="A4B4">Données!$F$106:$F$135</definedName>
    <definedName name="A4B5">Données!$F$136:$F$165</definedName>
    <definedName name="A4B6">Données!$F$166:$F$195</definedName>
    <definedName name="A4B7">Données!$F$196:$F$225</definedName>
    <definedName name="A5B1">Données!$G$16:$G$45</definedName>
    <definedName name="A5B2">Données!$G$46:$G$75</definedName>
    <definedName name="A5B3">Données!$G$76:$G$105</definedName>
    <definedName name="A5B4">Données!$G$106:$G$135</definedName>
    <definedName name="A5B5">Données!$G$136:$G$165</definedName>
    <definedName name="A5B6">Données!$G$166:$G$195</definedName>
    <definedName name="A5B7">Données!$G$196:$G$225</definedName>
    <definedName name="A6B1">Données!$H$16:$H$45</definedName>
    <definedName name="A6B2">Données!$H$46:$H$75</definedName>
    <definedName name="A6B3">Données!$H$76:$H$105</definedName>
    <definedName name="A6B4">Données!$H$106:$H$135</definedName>
    <definedName name="A6B5">Données!$H$136:$H$165</definedName>
    <definedName name="A6B6">Données!$H$166:$H$195</definedName>
    <definedName name="A6B7">Données!$H$196:$H$225</definedName>
    <definedName name="A7B1">Données!$I$16:$I$45</definedName>
    <definedName name="A7B2">Données!$I$46:$I$75</definedName>
    <definedName name="A7B3">Données!$I$76:$I$105</definedName>
    <definedName name="A7B4">Données!$I$106:$I$135</definedName>
    <definedName name="A7B5">Données!$I$136:$I$165</definedName>
    <definedName name="A7B6">Données!$I$166:$I$195</definedName>
    <definedName name="A7B7">Données!$I$196:$I$225</definedName>
    <definedName name="xdata1" hidden="1">-2.5+(ROW(OFFSET(#REF!,0,0,70,1))-1)*0.0507246376811594</definedName>
    <definedName name="xdata2" hidden="1">-2.5+(ROW(OFFSET(#REF!,0,0,70,1))-1)*0.0507246376811594</definedName>
    <definedName name="ydata1" hidden="1">0+1*[0]!xdata1-1.54472097213855*(1.05555555555556+([0]!xdata1--0.577055555555556)^2/6.19468919444444)^0.5</definedName>
    <definedName name="ydata2" hidden="1">0+1*[0]!xdata2+1.54472097213855*(1.05555555555556+([0]!xdata2--0.577055555555556)^2/6.19468919444444)^0.5</definedName>
  </definedNames>
  <calcPr calcId="125725" concurrentCalc="0"/>
</workbook>
</file>

<file path=xl/calcChain.xml><?xml version="1.0" encoding="utf-8"?>
<calcChain xmlns="http://schemas.openxmlformats.org/spreadsheetml/2006/main">
  <c r="C59" i="7"/>
  <c r="C60"/>
  <c r="C61"/>
  <c r="C62"/>
  <c r="C63"/>
  <c r="C58"/>
  <c r="E57"/>
  <c r="F57"/>
  <c r="G57"/>
  <c r="H57"/>
  <c r="I57"/>
  <c r="J57"/>
  <c r="C50"/>
  <c r="C51"/>
  <c r="C52"/>
  <c r="C53"/>
  <c r="C54"/>
  <c r="C55"/>
  <c r="C64"/>
  <c r="C49"/>
  <c r="E48"/>
  <c r="F48"/>
  <c r="G48"/>
  <c r="H48"/>
  <c r="I48"/>
  <c r="J48"/>
  <c r="D48"/>
  <c r="D57"/>
  <c r="F45" i="6"/>
  <c r="E11" i="8"/>
  <c r="H45" i="6"/>
  <c r="G11" i="8"/>
  <c r="J45" i="6"/>
  <c r="I11" i="8"/>
  <c r="C116"/>
  <c r="E116"/>
  <c r="G116"/>
  <c r="I116"/>
  <c r="C118"/>
  <c r="E118"/>
  <c r="G118"/>
  <c r="I118"/>
  <c r="C120"/>
  <c r="E120"/>
  <c r="G120"/>
  <c r="I120"/>
  <c r="C122"/>
  <c r="E122"/>
  <c r="G122"/>
  <c r="I122"/>
  <c r="C124"/>
  <c r="E124"/>
  <c r="G124"/>
  <c r="I124"/>
  <c r="C126"/>
  <c r="E126"/>
  <c r="G126"/>
  <c r="I126"/>
  <c r="C128"/>
  <c r="E128"/>
  <c r="G128"/>
  <c r="I128"/>
  <c r="C130"/>
  <c r="E130"/>
  <c r="G130"/>
  <c r="I130"/>
  <c r="C132"/>
  <c r="E132"/>
  <c r="G132"/>
  <c r="I132"/>
  <c r="C134"/>
  <c r="E134"/>
  <c r="G134"/>
  <c r="I134"/>
  <c r="C136"/>
  <c r="E136"/>
  <c r="G136"/>
  <c r="I136"/>
  <c r="C138"/>
  <c r="E138"/>
  <c r="G138"/>
  <c r="I138"/>
  <c r="C140"/>
  <c r="E140"/>
  <c r="G140"/>
  <c r="I140"/>
  <c r="D241" i="1"/>
  <c r="BI7"/>
  <c r="BI6"/>
  <c r="D43" i="6"/>
  <c r="C9" i="8"/>
  <c r="C55"/>
  <c r="E43" i="6"/>
  <c r="D9" i="8"/>
  <c r="F43" i="6"/>
  <c r="E9" i="8"/>
  <c r="E62"/>
  <c r="D55"/>
  <c r="E55"/>
  <c r="D56"/>
  <c r="E56"/>
  <c r="D57"/>
  <c r="E57"/>
  <c r="D58"/>
  <c r="E58"/>
  <c r="D59"/>
  <c r="E59"/>
  <c r="D60"/>
  <c r="E60"/>
  <c r="D61"/>
  <c r="E61"/>
  <c r="D62"/>
  <c r="D63"/>
  <c r="C64"/>
  <c r="D64"/>
  <c r="E64"/>
  <c r="D65"/>
  <c r="E65"/>
  <c r="D66"/>
  <c r="D67"/>
  <c r="C68"/>
  <c r="D68"/>
  <c r="E68"/>
  <c r="D69"/>
  <c r="C70"/>
  <c r="D70"/>
  <c r="E70"/>
  <c r="D71"/>
  <c r="C72"/>
  <c r="D72"/>
  <c r="E72"/>
  <c r="D73"/>
  <c r="C74"/>
  <c r="D74"/>
  <c r="E74"/>
  <c r="D75"/>
  <c r="C76"/>
  <c r="D76"/>
  <c r="E76"/>
  <c r="D77"/>
  <c r="C78"/>
  <c r="D78"/>
  <c r="E78"/>
  <c r="D79"/>
  <c r="C80"/>
  <c r="D80"/>
  <c r="E80"/>
  <c r="D42" i="6"/>
  <c r="C8" i="8"/>
  <c r="C25"/>
  <c r="E42" i="6"/>
  <c r="D8" i="8"/>
  <c r="D36"/>
  <c r="F42" i="6"/>
  <c r="E8" i="8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C36"/>
  <c r="E36"/>
  <c r="E37"/>
  <c r="C38"/>
  <c r="D38"/>
  <c r="E38"/>
  <c r="D39"/>
  <c r="E39"/>
  <c r="C40"/>
  <c r="E40"/>
  <c r="C41"/>
  <c r="D41"/>
  <c r="E41"/>
  <c r="C42"/>
  <c r="E42"/>
  <c r="C43"/>
  <c r="D43"/>
  <c r="E43"/>
  <c r="C44"/>
  <c r="E44"/>
  <c r="C45"/>
  <c r="D45"/>
  <c r="E45"/>
  <c r="C46"/>
  <c r="E46"/>
  <c r="C47"/>
  <c r="D47"/>
  <c r="E47"/>
  <c r="C48"/>
  <c r="E48"/>
  <c r="C49"/>
  <c r="D49"/>
  <c r="E49"/>
  <c r="C50"/>
  <c r="E50"/>
  <c r="C7"/>
  <c r="D7"/>
  <c r="E7"/>
  <c r="F7"/>
  <c r="G7"/>
  <c r="H7"/>
  <c r="I7"/>
  <c r="B8"/>
  <c r="G42" i="6"/>
  <c r="F8" i="8"/>
  <c r="F21"/>
  <c r="H42" i="6"/>
  <c r="G8" i="8"/>
  <c r="G21"/>
  <c r="I42" i="6"/>
  <c r="H8" i="8"/>
  <c r="H21"/>
  <c r="J42" i="6"/>
  <c r="I8" i="8"/>
  <c r="I21"/>
  <c r="B9"/>
  <c r="G43" i="6"/>
  <c r="F9" i="8"/>
  <c r="F52"/>
  <c r="H43" i="6"/>
  <c r="G9" i="8"/>
  <c r="G52"/>
  <c r="I43" i="6"/>
  <c r="H9" i="8"/>
  <c r="H52"/>
  <c r="J43" i="6"/>
  <c r="I9" i="8"/>
  <c r="I52"/>
  <c r="B10"/>
  <c r="E44" i="6"/>
  <c r="D10" i="8"/>
  <c r="D83"/>
  <c r="F44" i="6"/>
  <c r="E10" i="8"/>
  <c r="E82"/>
  <c r="G44" i="6"/>
  <c r="F10" i="8"/>
  <c r="F83"/>
  <c r="H44" i="6"/>
  <c r="G10" i="8"/>
  <c r="G82"/>
  <c r="I44" i="6"/>
  <c r="H10" i="8"/>
  <c r="H83"/>
  <c r="J44" i="6"/>
  <c r="I10" i="8"/>
  <c r="I82"/>
  <c r="B11"/>
  <c r="E45" i="6"/>
  <c r="D11" i="8"/>
  <c r="D113"/>
  <c r="G45" i="6"/>
  <c r="F11" i="8"/>
  <c r="F113"/>
  <c r="I45" i="6"/>
  <c r="H11" i="8"/>
  <c r="H113"/>
  <c r="B12"/>
  <c r="E46" i="6"/>
  <c r="D12" i="8"/>
  <c r="D143"/>
  <c r="F46" i="6"/>
  <c r="E12" i="8"/>
  <c r="E142"/>
  <c r="G46" i="6"/>
  <c r="F12" i="8"/>
  <c r="F143"/>
  <c r="H46" i="6"/>
  <c r="G12" i="8"/>
  <c r="G142"/>
  <c r="I46" i="6"/>
  <c r="H12" i="8"/>
  <c r="H143"/>
  <c r="J46" i="6"/>
  <c r="I12" i="8"/>
  <c r="I142"/>
  <c r="B13"/>
  <c r="E47" i="6"/>
  <c r="D13" i="8"/>
  <c r="D173"/>
  <c r="F47" i="6"/>
  <c r="E13" i="8"/>
  <c r="E172"/>
  <c r="G47" i="6"/>
  <c r="F13" i="8"/>
  <c r="F173"/>
  <c r="H47" i="6"/>
  <c r="G13" i="8"/>
  <c r="G172"/>
  <c r="I47" i="6"/>
  <c r="H13" i="8"/>
  <c r="H173"/>
  <c r="J47" i="6"/>
  <c r="I13" i="8"/>
  <c r="I172"/>
  <c r="B14"/>
  <c r="E48" i="6"/>
  <c r="D14" i="8"/>
  <c r="D203"/>
  <c r="F48" i="6"/>
  <c r="E14" i="8"/>
  <c r="E202"/>
  <c r="G48" i="6"/>
  <c r="F14" i="8"/>
  <c r="F203"/>
  <c r="H48" i="6"/>
  <c r="G14" i="8"/>
  <c r="G202"/>
  <c r="I48" i="6"/>
  <c r="H14" i="8"/>
  <c r="H203"/>
  <c r="J48" i="6"/>
  <c r="I14" i="8"/>
  <c r="I202"/>
  <c r="B6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C20"/>
  <c r="D20"/>
  <c r="E20"/>
  <c r="F20"/>
  <c r="G20"/>
  <c r="H20"/>
  <c r="I20"/>
  <c r="N16" i="1"/>
  <c r="W16"/>
  <c r="O16"/>
  <c r="X16"/>
  <c r="N17"/>
  <c r="W46"/>
  <c r="O17"/>
  <c r="X46"/>
  <c r="X71"/>
  <c r="X75"/>
  <c r="P16"/>
  <c r="Y16"/>
  <c r="P17"/>
  <c r="Y46"/>
  <c r="Y63"/>
  <c r="Y67"/>
  <c r="Y71"/>
  <c r="Y74"/>
  <c r="O18"/>
  <c r="X76"/>
  <c r="P18"/>
  <c r="Y76"/>
  <c r="Y77"/>
  <c r="X78"/>
  <c r="X80"/>
  <c r="W81"/>
  <c r="X81"/>
  <c r="W82"/>
  <c r="X82"/>
  <c r="Y82"/>
  <c r="W83"/>
  <c r="X83"/>
  <c r="W84"/>
  <c r="X84"/>
  <c r="W85"/>
  <c r="X85"/>
  <c r="Y85"/>
  <c r="W86"/>
  <c r="X86"/>
  <c r="W87"/>
  <c r="X87"/>
  <c r="Y87"/>
  <c r="W88"/>
  <c r="X88"/>
  <c r="Y88"/>
  <c r="W89"/>
  <c r="X89"/>
  <c r="Y89"/>
  <c r="W90"/>
  <c r="X90"/>
  <c r="Y90"/>
  <c r="W91"/>
  <c r="X91"/>
  <c r="Y91"/>
  <c r="W92"/>
  <c r="X92"/>
  <c r="Y92"/>
  <c r="W93"/>
  <c r="X93"/>
  <c r="Y93"/>
  <c r="W94"/>
  <c r="X94"/>
  <c r="Y94"/>
  <c r="W95"/>
  <c r="X95"/>
  <c r="Y95"/>
  <c r="W96"/>
  <c r="X96"/>
  <c r="Y96"/>
  <c r="W97"/>
  <c r="X97"/>
  <c r="Y97"/>
  <c r="W98"/>
  <c r="X98"/>
  <c r="Y98"/>
  <c r="W99"/>
  <c r="X99"/>
  <c r="Y99"/>
  <c r="W100"/>
  <c r="X100"/>
  <c r="Y100"/>
  <c r="W101"/>
  <c r="X101"/>
  <c r="Y101"/>
  <c r="W102"/>
  <c r="X102"/>
  <c r="Y102"/>
  <c r="W103"/>
  <c r="X103"/>
  <c r="Y103"/>
  <c r="W104"/>
  <c r="X104"/>
  <c r="Y104"/>
  <c r="W105"/>
  <c r="X105"/>
  <c r="Y105"/>
  <c r="O19"/>
  <c r="X106"/>
  <c r="X112"/>
  <c r="X116"/>
  <c r="X120"/>
  <c r="X124"/>
  <c r="X128"/>
  <c r="X132"/>
  <c r="Q16"/>
  <c r="Z16"/>
  <c r="R16"/>
  <c r="AA16"/>
  <c r="S16"/>
  <c r="AB16"/>
  <c r="T16"/>
  <c r="AC16"/>
  <c r="Z18"/>
  <c r="AA18"/>
  <c r="AB18"/>
  <c r="AC18"/>
  <c r="Z19"/>
  <c r="AA19"/>
  <c r="AB19"/>
  <c r="AC19"/>
  <c r="Z20"/>
  <c r="AA20"/>
  <c r="AB20"/>
  <c r="AC20"/>
  <c r="Z21"/>
  <c r="AA21"/>
  <c r="AB21"/>
  <c r="AC21"/>
  <c r="Z22"/>
  <c r="AA22"/>
  <c r="AB22"/>
  <c r="AC22"/>
  <c r="Z23"/>
  <c r="AA23"/>
  <c r="AB23"/>
  <c r="AC23"/>
  <c r="Z24"/>
  <c r="AA24"/>
  <c r="AB24"/>
  <c r="AC24"/>
  <c r="Z25"/>
  <c r="AA25"/>
  <c r="AB25"/>
  <c r="AC25"/>
  <c r="Z26"/>
  <c r="AA26"/>
  <c r="AB26"/>
  <c r="AC26"/>
  <c r="Z27"/>
  <c r="AA27"/>
  <c r="AB27"/>
  <c r="AC27"/>
  <c r="Z28"/>
  <c r="AA28"/>
  <c r="AB28"/>
  <c r="AC28"/>
  <c r="Z29"/>
  <c r="AA29"/>
  <c r="AB29"/>
  <c r="AC29"/>
  <c r="Z30"/>
  <c r="AA30"/>
  <c r="AB30"/>
  <c r="AC30"/>
  <c r="Z31"/>
  <c r="AA31"/>
  <c r="AB31"/>
  <c r="AC31"/>
  <c r="Z32"/>
  <c r="AA32"/>
  <c r="AB32"/>
  <c r="AC32"/>
  <c r="Z33"/>
  <c r="AA33"/>
  <c r="AB33"/>
  <c r="AC33"/>
  <c r="Z34"/>
  <c r="AA34"/>
  <c r="AB34"/>
  <c r="AC34"/>
  <c r="Z35"/>
  <c r="AA35"/>
  <c r="AB35"/>
  <c r="AC35"/>
  <c r="Z36"/>
  <c r="AA36"/>
  <c r="AB36"/>
  <c r="AC36"/>
  <c r="Z37"/>
  <c r="AA37"/>
  <c r="AB37"/>
  <c r="AC37"/>
  <c r="Z38"/>
  <c r="AA38"/>
  <c r="AB38"/>
  <c r="AC38"/>
  <c r="Z39"/>
  <c r="AA39"/>
  <c r="AB39"/>
  <c r="AC39"/>
  <c r="Z40"/>
  <c r="AA40"/>
  <c r="AB40"/>
  <c r="AC40"/>
  <c r="Z41"/>
  <c r="AA41"/>
  <c r="AB41"/>
  <c r="AC41"/>
  <c r="Z42"/>
  <c r="AA42"/>
  <c r="AB42"/>
  <c r="AC42"/>
  <c r="Z43"/>
  <c r="AA43"/>
  <c r="AB43"/>
  <c r="AC43"/>
  <c r="Z44"/>
  <c r="AA44"/>
  <c r="AB44"/>
  <c r="AC44"/>
  <c r="Z45"/>
  <c r="AA45"/>
  <c r="AB45"/>
  <c r="AC45"/>
  <c r="Q17"/>
  <c r="Z46"/>
  <c r="R17"/>
  <c r="AA46"/>
  <c r="S17"/>
  <c r="AB46"/>
  <c r="T17"/>
  <c r="AC46"/>
  <c r="Z47"/>
  <c r="AA50"/>
  <c r="Z51"/>
  <c r="AA51"/>
  <c r="AB51"/>
  <c r="Z52"/>
  <c r="AA52"/>
  <c r="Z53"/>
  <c r="AA53"/>
  <c r="AB53"/>
  <c r="Z54"/>
  <c r="AA54"/>
  <c r="Z55"/>
  <c r="AA55"/>
  <c r="AB55"/>
  <c r="Z56"/>
  <c r="AA56"/>
  <c r="Z57"/>
  <c r="AA57"/>
  <c r="AB57"/>
  <c r="Z58"/>
  <c r="AA58"/>
  <c r="AB58"/>
  <c r="Z59"/>
  <c r="AA59"/>
  <c r="AB59"/>
  <c r="Z60"/>
  <c r="AA60"/>
  <c r="AB60"/>
  <c r="Z61"/>
  <c r="AA61"/>
  <c r="AB61"/>
  <c r="Z62"/>
  <c r="AA62"/>
  <c r="AB62"/>
  <c r="Z63"/>
  <c r="AA63"/>
  <c r="AB63"/>
  <c r="Z64"/>
  <c r="AA64"/>
  <c r="AB64"/>
  <c r="Z65"/>
  <c r="AA65"/>
  <c r="AB65"/>
  <c r="Z66"/>
  <c r="AA66"/>
  <c r="AB66"/>
  <c r="Z67"/>
  <c r="AA67"/>
  <c r="AB67"/>
  <c r="Z68"/>
  <c r="AA68"/>
  <c r="AB68"/>
  <c r="Z69"/>
  <c r="AA69"/>
  <c r="AB69"/>
  <c r="Z70"/>
  <c r="AA70"/>
  <c r="AB70"/>
  <c r="Z71"/>
  <c r="AA71"/>
  <c r="AB71"/>
  <c r="Z72"/>
  <c r="AA72"/>
  <c r="AB72"/>
  <c r="Z73"/>
  <c r="AA73"/>
  <c r="AB73"/>
  <c r="Z74"/>
  <c r="AA74"/>
  <c r="AB74"/>
  <c r="Z75"/>
  <c r="AA75"/>
  <c r="AB75"/>
  <c r="Q18"/>
  <c r="Z76"/>
  <c r="R18"/>
  <c r="AA76"/>
  <c r="S18"/>
  <c r="AB76"/>
  <c r="T18"/>
  <c r="AC76"/>
  <c r="Z77"/>
  <c r="Z78"/>
  <c r="Z79"/>
  <c r="Z80"/>
  <c r="AA80"/>
  <c r="AB80"/>
  <c r="Z81"/>
  <c r="AA81"/>
  <c r="AB81"/>
  <c r="Z82"/>
  <c r="AA82"/>
  <c r="AB82"/>
  <c r="Z83"/>
  <c r="AA83"/>
  <c r="AB83"/>
  <c r="Z84"/>
  <c r="AA84"/>
  <c r="AB84"/>
  <c r="Z85"/>
  <c r="AA85"/>
  <c r="AB85"/>
  <c r="Z86"/>
  <c r="AA86"/>
  <c r="AB86"/>
  <c r="Z87"/>
  <c r="AA87"/>
  <c r="AB87"/>
  <c r="Z88"/>
  <c r="AA88"/>
  <c r="AB88"/>
  <c r="Z89"/>
  <c r="AA89"/>
  <c r="AB89"/>
  <c r="Z90"/>
  <c r="AA90"/>
  <c r="AB90"/>
  <c r="Z91"/>
  <c r="AA91"/>
  <c r="AB91"/>
  <c r="Z92"/>
  <c r="AA92"/>
  <c r="AB92"/>
  <c r="Z93"/>
  <c r="AA93"/>
  <c r="AB93"/>
  <c r="Z94"/>
  <c r="AA94"/>
  <c r="AB94"/>
  <c r="AC94"/>
  <c r="Z95"/>
  <c r="AA95"/>
  <c r="AB95"/>
  <c r="AC95"/>
  <c r="Z96"/>
  <c r="AA96"/>
  <c r="AB96"/>
  <c r="AC96"/>
  <c r="Z97"/>
  <c r="AA97"/>
  <c r="AB97"/>
  <c r="AC97"/>
  <c r="Z98"/>
  <c r="AA98"/>
  <c r="AB98"/>
  <c r="AC98"/>
  <c r="Z99"/>
  <c r="AA99"/>
  <c r="AB99"/>
  <c r="AC99"/>
  <c r="Z100"/>
  <c r="AA100"/>
  <c r="AB100"/>
  <c r="AC100"/>
  <c r="Z101"/>
  <c r="AA101"/>
  <c r="AB101"/>
  <c r="AC101"/>
  <c r="Z102"/>
  <c r="AA102"/>
  <c r="AB102"/>
  <c r="AC102"/>
  <c r="Z103"/>
  <c r="AA103"/>
  <c r="AB103"/>
  <c r="AC103"/>
  <c r="Z104"/>
  <c r="AA104"/>
  <c r="AB104"/>
  <c r="AC104"/>
  <c r="Z105"/>
  <c r="AA105"/>
  <c r="AB105"/>
  <c r="AC105"/>
  <c r="Q19"/>
  <c r="Z106"/>
  <c r="R19"/>
  <c r="AA106"/>
  <c r="S19"/>
  <c r="AB106"/>
  <c r="T19"/>
  <c r="AC106"/>
  <c r="AB107"/>
  <c r="AA108"/>
  <c r="AB108"/>
  <c r="Z109"/>
  <c r="AB109"/>
  <c r="AC109"/>
  <c r="Z110"/>
  <c r="AA110"/>
  <c r="AB110"/>
  <c r="AC110"/>
  <c r="Z111"/>
  <c r="AA111"/>
  <c r="AB111"/>
  <c r="AC111"/>
  <c r="Z112"/>
  <c r="AA112"/>
  <c r="AB112"/>
  <c r="AC112"/>
  <c r="Z113"/>
  <c r="AA113"/>
  <c r="AB113"/>
  <c r="AC113"/>
  <c r="Z114"/>
  <c r="AA114"/>
  <c r="AB114"/>
  <c r="AC114"/>
  <c r="Z115"/>
  <c r="AA115"/>
  <c r="AB115"/>
  <c r="AC115"/>
  <c r="Z116"/>
  <c r="AA116"/>
  <c r="AB116"/>
  <c r="AC116"/>
  <c r="Z117"/>
  <c r="AA117"/>
  <c r="AB117"/>
  <c r="AC117"/>
  <c r="Z118"/>
  <c r="AA118"/>
  <c r="AB118"/>
  <c r="AC118"/>
  <c r="Z119"/>
  <c r="AA119"/>
  <c r="AB119"/>
  <c r="AC119"/>
  <c r="Z120"/>
  <c r="AA120"/>
  <c r="AB120"/>
  <c r="AC120"/>
  <c r="Z121"/>
  <c r="AA121"/>
  <c r="AB121"/>
  <c r="AC121"/>
  <c r="Z122"/>
  <c r="AA122"/>
  <c r="AB122"/>
  <c r="AC122"/>
  <c r="Z123"/>
  <c r="AA123"/>
  <c r="AB123"/>
  <c r="AC123"/>
  <c r="Z124"/>
  <c r="AA124"/>
  <c r="AB124"/>
  <c r="AC124"/>
  <c r="Z125"/>
  <c r="AA125"/>
  <c r="AB125"/>
  <c r="AC125"/>
  <c r="Z126"/>
  <c r="AA126"/>
  <c r="AB126"/>
  <c r="AC126"/>
  <c r="Z127"/>
  <c r="AA127"/>
  <c r="AB127"/>
  <c r="AC127"/>
  <c r="Z128"/>
  <c r="AA128"/>
  <c r="AB128"/>
  <c r="AC128"/>
  <c r="Z129"/>
  <c r="AA129"/>
  <c r="AB129"/>
  <c r="AC129"/>
  <c r="Z130"/>
  <c r="AA130"/>
  <c r="AB130"/>
  <c r="AC130"/>
  <c r="Z131"/>
  <c r="AA131"/>
  <c r="AB131"/>
  <c r="AC131"/>
  <c r="Z132"/>
  <c r="AA132"/>
  <c r="AB132"/>
  <c r="AC132"/>
  <c r="Z133"/>
  <c r="AA133"/>
  <c r="AB133"/>
  <c r="AC133"/>
  <c r="Z134"/>
  <c r="AA134"/>
  <c r="AB134"/>
  <c r="AC134"/>
  <c r="Z135"/>
  <c r="AA135"/>
  <c r="AB135"/>
  <c r="AC135"/>
  <c r="O20"/>
  <c r="X136"/>
  <c r="P20"/>
  <c r="Y136"/>
  <c r="Q20"/>
  <c r="Z136"/>
  <c r="R20"/>
  <c r="AA136"/>
  <c r="S20"/>
  <c r="AB136"/>
  <c r="T20"/>
  <c r="AC136"/>
  <c r="Y137"/>
  <c r="X138"/>
  <c r="AB138"/>
  <c r="Y139"/>
  <c r="AC139"/>
  <c r="X140"/>
  <c r="Y140"/>
  <c r="Z140"/>
  <c r="AB140"/>
  <c r="W141"/>
  <c r="X141"/>
  <c r="Y141"/>
  <c r="Z141"/>
  <c r="AB141"/>
  <c r="W142"/>
  <c r="X142"/>
  <c r="Y142"/>
  <c r="Z142"/>
  <c r="AA142"/>
  <c r="AB142"/>
  <c r="W143"/>
  <c r="X143"/>
  <c r="Y143"/>
  <c r="Z143"/>
  <c r="AA143"/>
  <c r="AB143"/>
  <c r="AC143"/>
  <c r="W144"/>
  <c r="X144"/>
  <c r="Y144"/>
  <c r="Z144"/>
  <c r="AB144"/>
  <c r="W145"/>
  <c r="X145"/>
  <c r="Y145"/>
  <c r="Z145"/>
  <c r="AB145"/>
  <c r="W146"/>
  <c r="X146"/>
  <c r="Y146"/>
  <c r="Z146"/>
  <c r="AA146"/>
  <c r="AB146"/>
  <c r="AC146"/>
  <c r="W147"/>
  <c r="X147"/>
  <c r="Y147"/>
  <c r="Z147"/>
  <c r="AA147"/>
  <c r="AB147"/>
  <c r="W148"/>
  <c r="X148"/>
  <c r="Y148"/>
  <c r="Z148"/>
  <c r="AA148"/>
  <c r="AB148"/>
  <c r="AC148"/>
  <c r="W149"/>
  <c r="X149"/>
  <c r="Y149"/>
  <c r="Z149"/>
  <c r="AA149"/>
  <c r="AB149"/>
  <c r="W150"/>
  <c r="X150"/>
  <c r="Y150"/>
  <c r="Z150"/>
  <c r="AA150"/>
  <c r="AB150"/>
  <c r="AC150"/>
  <c r="W151"/>
  <c r="X151"/>
  <c r="Y151"/>
  <c r="Z151"/>
  <c r="AA151"/>
  <c r="AB151"/>
  <c r="W152"/>
  <c r="X152"/>
  <c r="Y152"/>
  <c r="Z152"/>
  <c r="AA152"/>
  <c r="AB152"/>
  <c r="AC152"/>
  <c r="W153"/>
  <c r="X153"/>
  <c r="Y153"/>
  <c r="Z153"/>
  <c r="AA153"/>
  <c r="AB153"/>
  <c r="W154"/>
  <c r="X154"/>
  <c r="Y154"/>
  <c r="Z154"/>
  <c r="AA154"/>
  <c r="AB154"/>
  <c r="AC154"/>
  <c r="W155"/>
  <c r="X155"/>
  <c r="Y155"/>
  <c r="Z155"/>
  <c r="AA155"/>
  <c r="AB155"/>
  <c r="AC155"/>
  <c r="W156"/>
  <c r="X156"/>
  <c r="Y156"/>
  <c r="Z156"/>
  <c r="AA156"/>
  <c r="AB156"/>
  <c r="AC156"/>
  <c r="W157"/>
  <c r="X157"/>
  <c r="Y157"/>
  <c r="Z157"/>
  <c r="AA157"/>
  <c r="AB157"/>
  <c r="AC157"/>
  <c r="W158"/>
  <c r="X158"/>
  <c r="Y158"/>
  <c r="Z158"/>
  <c r="AA158"/>
  <c r="AB158"/>
  <c r="AC158"/>
  <c r="W159"/>
  <c r="X159"/>
  <c r="Y159"/>
  <c r="Z159"/>
  <c r="AA159"/>
  <c r="AB159"/>
  <c r="AC159"/>
  <c r="W160"/>
  <c r="X160"/>
  <c r="Y160"/>
  <c r="Z160"/>
  <c r="AA160"/>
  <c r="AB160"/>
  <c r="AC160"/>
  <c r="W161"/>
  <c r="X161"/>
  <c r="Y161"/>
  <c r="Z161"/>
  <c r="AA161"/>
  <c r="AB161"/>
  <c r="AC161"/>
  <c r="W162"/>
  <c r="X162"/>
  <c r="Y162"/>
  <c r="Z162"/>
  <c r="AA162"/>
  <c r="AB162"/>
  <c r="AC162"/>
  <c r="W163"/>
  <c r="X163"/>
  <c r="Y163"/>
  <c r="Z163"/>
  <c r="AA163"/>
  <c r="AB163"/>
  <c r="AC163"/>
  <c r="W164"/>
  <c r="X164"/>
  <c r="Y164"/>
  <c r="Z164"/>
  <c r="AA164"/>
  <c r="AB164"/>
  <c r="AC164"/>
  <c r="W165"/>
  <c r="X165"/>
  <c r="Y165"/>
  <c r="Z165"/>
  <c r="AA165"/>
  <c r="AB165"/>
  <c r="AC165"/>
  <c r="O21"/>
  <c r="X166"/>
  <c r="P21"/>
  <c r="Y166"/>
  <c r="Q21"/>
  <c r="Z166"/>
  <c r="R21"/>
  <c r="AA166"/>
  <c r="S21"/>
  <c r="AB166"/>
  <c r="T21"/>
  <c r="AC166"/>
  <c r="X167"/>
  <c r="Z167"/>
  <c r="AB167"/>
  <c r="X168"/>
  <c r="Y168"/>
  <c r="Z168"/>
  <c r="AB168"/>
  <c r="X169"/>
  <c r="Z169"/>
  <c r="AB169"/>
  <c r="X170"/>
  <c r="Z170"/>
  <c r="AB170"/>
  <c r="W171"/>
  <c r="X171"/>
  <c r="Z171"/>
  <c r="AB171"/>
  <c r="W172"/>
  <c r="X172"/>
  <c r="Y172"/>
  <c r="Z172"/>
  <c r="AA172"/>
  <c r="AB172"/>
  <c r="W173"/>
  <c r="X173"/>
  <c r="Y173"/>
  <c r="Z173"/>
  <c r="AA173"/>
  <c r="AB173"/>
  <c r="AC173"/>
  <c r="W174"/>
  <c r="X174"/>
  <c r="Z174"/>
  <c r="AB174"/>
  <c r="W175"/>
  <c r="X175"/>
  <c r="Y175"/>
  <c r="Z175"/>
  <c r="AA175"/>
  <c r="AB175"/>
  <c r="AC175"/>
  <c r="W176"/>
  <c r="X176"/>
  <c r="Z176"/>
  <c r="AB176"/>
  <c r="W177"/>
  <c r="X177"/>
  <c r="Y177"/>
  <c r="Z177"/>
  <c r="AA177"/>
  <c r="AB177"/>
  <c r="AC177"/>
  <c r="W178"/>
  <c r="X178"/>
  <c r="Y178"/>
  <c r="Z178"/>
  <c r="AB178"/>
  <c r="W179"/>
  <c r="X179"/>
  <c r="Y179"/>
  <c r="Z179"/>
  <c r="AA179"/>
  <c r="AB179"/>
  <c r="AC179"/>
  <c r="W180"/>
  <c r="X180"/>
  <c r="Y180"/>
  <c r="Z180"/>
  <c r="AB180"/>
  <c r="W181"/>
  <c r="X181"/>
  <c r="Y181"/>
  <c r="Z181"/>
  <c r="AA181"/>
  <c r="AB181"/>
  <c r="AC181"/>
  <c r="W182"/>
  <c r="X182"/>
  <c r="Y182"/>
  <c r="Z182"/>
  <c r="AB182"/>
  <c r="W183"/>
  <c r="X183"/>
  <c r="Y183"/>
  <c r="Z183"/>
  <c r="AA183"/>
  <c r="AB183"/>
  <c r="AC183"/>
  <c r="W184"/>
  <c r="X184"/>
  <c r="Y184"/>
  <c r="Z184"/>
  <c r="AA184"/>
  <c r="AB184"/>
  <c r="W185"/>
  <c r="X185"/>
  <c r="Y185"/>
  <c r="Z185"/>
  <c r="AA185"/>
  <c r="AB185"/>
  <c r="AC185"/>
  <c r="W186"/>
  <c r="X186"/>
  <c r="Y186"/>
  <c r="Z186"/>
  <c r="AA186"/>
  <c r="AB186"/>
  <c r="W187"/>
  <c r="X187"/>
  <c r="Y187"/>
  <c r="Z187"/>
  <c r="AA187"/>
  <c r="AB187"/>
  <c r="AC187"/>
  <c r="W188"/>
  <c r="X188"/>
  <c r="Y188"/>
  <c r="Z188"/>
  <c r="AA188"/>
  <c r="AB188"/>
  <c r="W189"/>
  <c r="X189"/>
  <c r="Y189"/>
  <c r="Z189"/>
  <c r="AA189"/>
  <c r="AB189"/>
  <c r="AC189"/>
  <c r="W190"/>
  <c r="X190"/>
  <c r="Y190"/>
  <c r="Z190"/>
  <c r="AA190"/>
  <c r="AB190"/>
  <c r="W191"/>
  <c r="X191"/>
  <c r="Y191"/>
  <c r="Z191"/>
  <c r="AA191"/>
  <c r="AB191"/>
  <c r="AC191"/>
  <c r="W192"/>
  <c r="X192"/>
  <c r="Y192"/>
  <c r="Z192"/>
  <c r="AA192"/>
  <c r="AB192"/>
  <c r="AC192"/>
  <c r="W193"/>
  <c r="X193"/>
  <c r="Y193"/>
  <c r="Z193"/>
  <c r="AA193"/>
  <c r="AB193"/>
  <c r="AC193"/>
  <c r="W194"/>
  <c r="X194"/>
  <c r="Y194"/>
  <c r="Z194"/>
  <c r="AA194"/>
  <c r="AB194"/>
  <c r="AC194"/>
  <c r="W195"/>
  <c r="X195"/>
  <c r="Y195"/>
  <c r="Z195"/>
  <c r="AA195"/>
  <c r="AB195"/>
  <c r="AC195"/>
  <c r="O22"/>
  <c r="X196"/>
  <c r="P22"/>
  <c r="Y196"/>
  <c r="Q22"/>
  <c r="Z196"/>
  <c r="R22"/>
  <c r="AA196"/>
  <c r="S22"/>
  <c r="AB196"/>
  <c r="T22"/>
  <c r="AC196"/>
  <c r="Y197"/>
  <c r="Z198"/>
  <c r="Y199"/>
  <c r="X200"/>
  <c r="Y200"/>
  <c r="Z200"/>
  <c r="AA200"/>
  <c r="AB200"/>
  <c r="AC200"/>
  <c r="W201"/>
  <c r="Y201"/>
  <c r="AA201"/>
  <c r="W202"/>
  <c r="Y202"/>
  <c r="AA202"/>
  <c r="AC202"/>
  <c r="W203"/>
  <c r="X203"/>
  <c r="Y203"/>
  <c r="Z203"/>
  <c r="AA203"/>
  <c r="AB203"/>
  <c r="W204"/>
  <c r="X204"/>
  <c r="Y204"/>
  <c r="Z204"/>
  <c r="AA204"/>
  <c r="AB204"/>
  <c r="AC204"/>
  <c r="W205"/>
  <c r="X205"/>
  <c r="Y205"/>
  <c r="AA205"/>
  <c r="AC205"/>
  <c r="W206"/>
  <c r="X206"/>
  <c r="Y206"/>
  <c r="Z206"/>
  <c r="AA206"/>
  <c r="AB206"/>
  <c r="AC206"/>
  <c r="W207"/>
  <c r="X207"/>
  <c r="Y207"/>
  <c r="AA207"/>
  <c r="AC207"/>
  <c r="W208"/>
  <c r="X208"/>
  <c r="Y208"/>
  <c r="Z208"/>
  <c r="AA208"/>
  <c r="AB208"/>
  <c r="AC208"/>
  <c r="W209"/>
  <c r="X209"/>
  <c r="Y209"/>
  <c r="Z209"/>
  <c r="AA209"/>
  <c r="AC209"/>
  <c r="W210"/>
  <c r="X210"/>
  <c r="Y210"/>
  <c r="Z210"/>
  <c r="AA210"/>
  <c r="AB210"/>
  <c r="AC210"/>
  <c r="W211"/>
  <c r="X211"/>
  <c r="Y211"/>
  <c r="Z211"/>
  <c r="AA211"/>
  <c r="AC211"/>
  <c r="W212"/>
  <c r="X212"/>
  <c r="Y212"/>
  <c r="Z212"/>
  <c r="AA212"/>
  <c r="AB212"/>
  <c r="AC212"/>
  <c r="W213"/>
  <c r="X213"/>
  <c r="Y213"/>
  <c r="Z213"/>
  <c r="AA213"/>
  <c r="AB213"/>
  <c r="AC213"/>
  <c r="W214"/>
  <c r="X214"/>
  <c r="Y214"/>
  <c r="Z214"/>
  <c r="AA214"/>
  <c r="AB214"/>
  <c r="AC214"/>
  <c r="W215"/>
  <c r="X215"/>
  <c r="Y215"/>
  <c r="Z215"/>
  <c r="AA215"/>
  <c r="AB215"/>
  <c r="AC215"/>
  <c r="W216"/>
  <c r="X216"/>
  <c r="Y216"/>
  <c r="Z216"/>
  <c r="AA216"/>
  <c r="AB216"/>
  <c r="AC216"/>
  <c r="W217"/>
  <c r="X217"/>
  <c r="Y217"/>
  <c r="Z217"/>
  <c r="AA217"/>
  <c r="AB217"/>
  <c r="AC217"/>
  <c r="W218"/>
  <c r="X218"/>
  <c r="Y218"/>
  <c r="Z218"/>
  <c r="AA218"/>
  <c r="AB218"/>
  <c r="AC218"/>
  <c r="W219"/>
  <c r="X219"/>
  <c r="Y219"/>
  <c r="Z219"/>
  <c r="AA219"/>
  <c r="AB219"/>
  <c r="AC219"/>
  <c r="W220"/>
  <c r="X220"/>
  <c r="Y220"/>
  <c r="Z220"/>
  <c r="AA220"/>
  <c r="AB220"/>
  <c r="AC220"/>
  <c r="W221"/>
  <c r="X221"/>
  <c r="Y221"/>
  <c r="Z221"/>
  <c r="AA221"/>
  <c r="AB221"/>
  <c r="AC221"/>
  <c r="W222"/>
  <c r="X222"/>
  <c r="Y222"/>
  <c r="Z222"/>
  <c r="AA222"/>
  <c r="AB222"/>
  <c r="AC222"/>
  <c r="W223"/>
  <c r="X223"/>
  <c r="Y223"/>
  <c r="Z223"/>
  <c r="AA223"/>
  <c r="AB223"/>
  <c r="AC223"/>
  <c r="W224"/>
  <c r="X224"/>
  <c r="Y224"/>
  <c r="Z224"/>
  <c r="AA224"/>
  <c r="AB224"/>
  <c r="AC224"/>
  <c r="W225"/>
  <c r="X225"/>
  <c r="Y225"/>
  <c r="Z225"/>
  <c r="AA225"/>
  <c r="AB225"/>
  <c r="AC225"/>
  <c r="M241"/>
  <c r="N241"/>
  <c r="P241"/>
  <c r="M242"/>
  <c r="N242"/>
  <c r="P242"/>
  <c r="M248"/>
  <c r="N248"/>
  <c r="P248"/>
  <c r="M249"/>
  <c r="N249"/>
  <c r="P249"/>
  <c r="M243"/>
  <c r="N243"/>
  <c r="P243"/>
  <c r="M250"/>
  <c r="N250"/>
  <c r="P250"/>
  <c r="M256"/>
  <c r="N256"/>
  <c r="P256"/>
  <c r="M257"/>
  <c r="N257"/>
  <c r="P257"/>
  <c r="M263"/>
  <c r="N263"/>
  <c r="P263"/>
  <c r="M264"/>
  <c r="N264"/>
  <c r="P264"/>
  <c r="M244"/>
  <c r="N244"/>
  <c r="P244"/>
  <c r="M245"/>
  <c r="N245"/>
  <c r="P245"/>
  <c r="M246"/>
  <c r="N246"/>
  <c r="P246"/>
  <c r="M247"/>
  <c r="N247"/>
  <c r="P247"/>
  <c r="M251"/>
  <c r="N251"/>
  <c r="P251"/>
  <c r="M252"/>
  <c r="N252"/>
  <c r="P252"/>
  <c r="M253"/>
  <c r="N253"/>
  <c r="P253"/>
  <c r="M254"/>
  <c r="N254"/>
  <c r="P254"/>
  <c r="M258"/>
  <c r="N258"/>
  <c r="P258"/>
  <c r="M259"/>
  <c r="N259"/>
  <c r="P259"/>
  <c r="M260"/>
  <c r="N260"/>
  <c r="P260"/>
  <c r="M261"/>
  <c r="N261"/>
  <c r="P261"/>
  <c r="M265"/>
  <c r="N265"/>
  <c r="P265"/>
  <c r="M266"/>
  <c r="N266"/>
  <c r="P266"/>
  <c r="M267"/>
  <c r="N267"/>
  <c r="P267"/>
  <c r="M268"/>
  <c r="N268"/>
  <c r="P268"/>
  <c r="M270"/>
  <c r="N270"/>
  <c r="P270"/>
  <c r="M271"/>
  <c r="N271"/>
  <c r="P271"/>
  <c r="M272"/>
  <c r="N272"/>
  <c r="P272"/>
  <c r="M273"/>
  <c r="N273"/>
  <c r="P273"/>
  <c r="M274"/>
  <c r="N274"/>
  <c r="P274"/>
  <c r="M275"/>
  <c r="N275"/>
  <c r="P275"/>
  <c r="M277"/>
  <c r="N277"/>
  <c r="P277"/>
  <c r="M278"/>
  <c r="N278"/>
  <c r="P278"/>
  <c r="M279"/>
  <c r="N279"/>
  <c r="P279"/>
  <c r="M280"/>
  <c r="N280"/>
  <c r="P280"/>
  <c r="M281"/>
  <c r="N281"/>
  <c r="P281"/>
  <c r="M282"/>
  <c r="N282"/>
  <c r="P282"/>
  <c r="M284"/>
  <c r="N284"/>
  <c r="P284"/>
  <c r="M285"/>
  <c r="N285"/>
  <c r="P285"/>
  <c r="M286"/>
  <c r="N286"/>
  <c r="P286"/>
  <c r="M287"/>
  <c r="N287"/>
  <c r="P287"/>
  <c r="M288"/>
  <c r="N288"/>
  <c r="P288"/>
  <c r="M289"/>
  <c r="N289"/>
  <c r="P289"/>
  <c r="J55" i="7"/>
  <c r="I55"/>
  <c r="H55"/>
  <c r="G55"/>
  <c r="F55"/>
  <c r="E55"/>
  <c r="J54"/>
  <c r="I54"/>
  <c r="H54"/>
  <c r="G54"/>
  <c r="F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D50"/>
  <c r="J49"/>
  <c r="I49"/>
  <c r="H49"/>
  <c r="G49"/>
  <c r="F49"/>
  <c r="E49"/>
  <c r="D49"/>
  <c r="D20" i="6"/>
  <c r="D53"/>
  <c r="E20"/>
  <c r="E53"/>
  <c r="F20"/>
  <c r="F53"/>
  <c r="G20"/>
  <c r="G53"/>
  <c r="H20"/>
  <c r="H53"/>
  <c r="I20"/>
  <c r="I53"/>
  <c r="J20"/>
  <c r="J53"/>
  <c r="D21"/>
  <c r="D54"/>
  <c r="E21"/>
  <c r="E54"/>
  <c r="F21"/>
  <c r="F54"/>
  <c r="G21"/>
  <c r="G54"/>
  <c r="H21"/>
  <c r="H54"/>
  <c r="I21"/>
  <c r="I54"/>
  <c r="J21"/>
  <c r="J54"/>
  <c r="E22"/>
  <c r="E55"/>
  <c r="F22"/>
  <c r="F55"/>
  <c r="G22"/>
  <c r="G55"/>
  <c r="H22"/>
  <c r="H55"/>
  <c r="I22"/>
  <c r="I55"/>
  <c r="J22"/>
  <c r="J55"/>
  <c r="E23"/>
  <c r="E56"/>
  <c r="F23"/>
  <c r="F56"/>
  <c r="G23"/>
  <c r="G56"/>
  <c r="H23"/>
  <c r="H56"/>
  <c r="I23"/>
  <c r="I56"/>
  <c r="J23"/>
  <c r="J56"/>
  <c r="E24"/>
  <c r="E57"/>
  <c r="F24"/>
  <c r="F57"/>
  <c r="G24"/>
  <c r="G57"/>
  <c r="H24"/>
  <c r="H57"/>
  <c r="I24"/>
  <c r="I57"/>
  <c r="J24"/>
  <c r="J57"/>
  <c r="E25"/>
  <c r="E58"/>
  <c r="F25"/>
  <c r="F58"/>
  <c r="G25"/>
  <c r="G58"/>
  <c r="H25"/>
  <c r="H58"/>
  <c r="I25"/>
  <c r="I58"/>
  <c r="J25"/>
  <c r="J58"/>
  <c r="E26"/>
  <c r="E59"/>
  <c r="F26"/>
  <c r="F59"/>
  <c r="G26"/>
  <c r="G59"/>
  <c r="H26"/>
  <c r="H59"/>
  <c r="I26"/>
  <c r="I59"/>
  <c r="J26"/>
  <c r="J59"/>
  <c r="J37"/>
  <c r="I37"/>
  <c r="H37"/>
  <c r="G37"/>
  <c r="F37"/>
  <c r="E37"/>
  <c r="J36"/>
  <c r="I36"/>
  <c r="H36"/>
  <c r="G36"/>
  <c r="F36"/>
  <c r="E36"/>
  <c r="J35"/>
  <c r="I35"/>
  <c r="H35"/>
  <c r="G35"/>
  <c r="F35"/>
  <c r="E35"/>
  <c r="J34"/>
  <c r="I34"/>
  <c r="H34"/>
  <c r="G34"/>
  <c r="F34"/>
  <c r="E34"/>
  <c r="J33"/>
  <c r="I33"/>
  <c r="H33"/>
  <c r="G33"/>
  <c r="F33"/>
  <c r="E33"/>
  <c r="J32"/>
  <c r="I32"/>
  <c r="H32"/>
  <c r="G32"/>
  <c r="F32"/>
  <c r="E32"/>
  <c r="D32"/>
  <c r="J31"/>
  <c r="I31"/>
  <c r="H31"/>
  <c r="G31"/>
  <c r="F31"/>
  <c r="E31"/>
  <c r="D31"/>
  <c r="J70"/>
  <c r="I70"/>
  <c r="H70"/>
  <c r="G70"/>
  <c r="F70"/>
  <c r="E70"/>
  <c r="J69"/>
  <c r="I69"/>
  <c r="H69"/>
  <c r="G69"/>
  <c r="F69"/>
  <c r="E69"/>
  <c r="J68"/>
  <c r="I68"/>
  <c r="H68"/>
  <c r="G68"/>
  <c r="F68"/>
  <c r="E68"/>
  <c r="J67"/>
  <c r="I67"/>
  <c r="H67"/>
  <c r="G67"/>
  <c r="F67"/>
  <c r="E67"/>
  <c r="J66"/>
  <c r="I66"/>
  <c r="H66"/>
  <c r="G66"/>
  <c r="F66"/>
  <c r="E66"/>
  <c r="J65"/>
  <c r="I65"/>
  <c r="H65"/>
  <c r="G65"/>
  <c r="F65"/>
  <c r="E65"/>
  <c r="D65"/>
  <c r="J64"/>
  <c r="I64"/>
  <c r="H64"/>
  <c r="G64"/>
  <c r="F64"/>
  <c r="E64"/>
  <c r="D64"/>
  <c r="J16" i="7"/>
  <c r="I16"/>
  <c r="H16"/>
  <c r="G16"/>
  <c r="F16"/>
  <c r="E16"/>
  <c r="J15"/>
  <c r="I15"/>
  <c r="H15"/>
  <c r="G15"/>
  <c r="F15"/>
  <c r="E15"/>
  <c r="J14"/>
  <c r="I14"/>
  <c r="H14"/>
  <c r="G14"/>
  <c r="F14"/>
  <c r="E14"/>
  <c r="J13"/>
  <c r="I13"/>
  <c r="H13"/>
  <c r="G13"/>
  <c r="F13"/>
  <c r="E13"/>
  <c r="J12"/>
  <c r="I12"/>
  <c r="H12"/>
  <c r="G12"/>
  <c r="F12"/>
  <c r="E12"/>
  <c r="J11"/>
  <c r="I11"/>
  <c r="H11"/>
  <c r="G11"/>
  <c r="F11"/>
  <c r="E11"/>
  <c r="D11"/>
  <c r="J10"/>
  <c r="I10"/>
  <c r="H10"/>
  <c r="G10"/>
  <c r="F10"/>
  <c r="E10"/>
  <c r="D10"/>
  <c r="C5" i="6"/>
  <c r="C6"/>
  <c r="G487" i="1"/>
  <c r="G498"/>
  <c r="C487"/>
  <c r="C498"/>
  <c r="D487"/>
  <c r="D498"/>
  <c r="E487"/>
  <c r="E498"/>
  <c r="F487"/>
  <c r="F498"/>
  <c r="H487"/>
  <c r="H498"/>
  <c r="I487"/>
  <c r="I498"/>
  <c r="G460"/>
  <c r="G472"/>
  <c r="G461"/>
  <c r="G473"/>
  <c r="G462"/>
  <c r="G474"/>
  <c r="G463"/>
  <c r="G475"/>
  <c r="G464"/>
  <c r="G476"/>
  <c r="G465"/>
  <c r="G477"/>
  <c r="G466"/>
  <c r="G478"/>
  <c r="C460"/>
  <c r="C461"/>
  <c r="C473"/>
  <c r="D460"/>
  <c r="D472"/>
  <c r="D461"/>
  <c r="D473"/>
  <c r="D462"/>
  <c r="D463"/>
  <c r="D475"/>
  <c r="D464"/>
  <c r="D476"/>
  <c r="D465"/>
  <c r="D477"/>
  <c r="D466"/>
  <c r="D478"/>
  <c r="E460"/>
  <c r="E461"/>
  <c r="E473"/>
  <c r="E462"/>
  <c r="E474"/>
  <c r="E463"/>
  <c r="E475"/>
  <c r="E464"/>
  <c r="E476"/>
  <c r="E465"/>
  <c r="E477"/>
  <c r="E466"/>
  <c r="E478"/>
  <c r="F460"/>
  <c r="F472"/>
  <c r="F461"/>
  <c r="F473"/>
  <c r="F462"/>
  <c r="F474"/>
  <c r="F463"/>
  <c r="F475"/>
  <c r="F464"/>
  <c r="F476"/>
  <c r="F465"/>
  <c r="F477"/>
  <c r="F466"/>
  <c r="F478"/>
  <c r="H460"/>
  <c r="H461"/>
  <c r="H473"/>
  <c r="H462"/>
  <c r="H474"/>
  <c r="H463"/>
  <c r="H475"/>
  <c r="H464"/>
  <c r="H476"/>
  <c r="H465"/>
  <c r="H477"/>
  <c r="H466"/>
  <c r="H478"/>
  <c r="I466"/>
  <c r="I478"/>
  <c r="I460"/>
  <c r="I472"/>
  <c r="I461"/>
  <c r="I462"/>
  <c r="I474"/>
  <c r="I463"/>
  <c r="I475"/>
  <c r="I464"/>
  <c r="I476"/>
  <c r="I465"/>
  <c r="I477"/>
  <c r="C488"/>
  <c r="C499"/>
  <c r="G255"/>
  <c r="C241"/>
  <c r="E241"/>
  <c r="F241"/>
  <c r="G241"/>
  <c r="C242"/>
  <c r="D242"/>
  <c r="E242"/>
  <c r="F242"/>
  <c r="G242"/>
  <c r="C243"/>
  <c r="D243"/>
  <c r="E243"/>
  <c r="F243"/>
  <c r="G243"/>
  <c r="C244"/>
  <c r="D244"/>
  <c r="E244"/>
  <c r="F244"/>
  <c r="G244"/>
  <c r="C245"/>
  <c r="D245"/>
  <c r="E245"/>
  <c r="F245"/>
  <c r="G245"/>
  <c r="C246"/>
  <c r="D246"/>
  <c r="E246"/>
  <c r="F246"/>
  <c r="G246"/>
  <c r="C247"/>
  <c r="D247"/>
  <c r="E247"/>
  <c r="F247"/>
  <c r="G247"/>
  <c r="C248"/>
  <c r="D248"/>
  <c r="E248"/>
  <c r="F248"/>
  <c r="G248"/>
  <c r="C249"/>
  <c r="D249"/>
  <c r="E249"/>
  <c r="F249"/>
  <c r="G249"/>
  <c r="C250"/>
  <c r="D250"/>
  <c r="E250"/>
  <c r="F250"/>
  <c r="G250"/>
  <c r="C251"/>
  <c r="D251"/>
  <c r="E251"/>
  <c r="F251"/>
  <c r="G251"/>
  <c r="C252"/>
  <c r="D252"/>
  <c r="E252"/>
  <c r="F252"/>
  <c r="G252"/>
  <c r="C253"/>
  <c r="D253"/>
  <c r="E253"/>
  <c r="F253"/>
  <c r="G253"/>
  <c r="C254"/>
  <c r="D254"/>
  <c r="E254"/>
  <c r="F254"/>
  <c r="G254"/>
  <c r="C255"/>
  <c r="D255"/>
  <c r="E255"/>
  <c r="F255"/>
  <c r="C271"/>
  <c r="D271"/>
  <c r="E271"/>
  <c r="F271"/>
  <c r="G271"/>
  <c r="C272"/>
  <c r="D272"/>
  <c r="E272"/>
  <c r="F272"/>
  <c r="G272"/>
  <c r="C273"/>
  <c r="D273"/>
  <c r="E273"/>
  <c r="F273"/>
  <c r="G273"/>
  <c r="C274"/>
  <c r="D274"/>
  <c r="E274"/>
  <c r="F274"/>
  <c r="G274"/>
  <c r="C275"/>
  <c r="D275"/>
  <c r="E275"/>
  <c r="F275"/>
  <c r="G275"/>
  <c r="C276"/>
  <c r="D276"/>
  <c r="E276"/>
  <c r="F276"/>
  <c r="G276"/>
  <c r="C277"/>
  <c r="D277"/>
  <c r="E277"/>
  <c r="F277"/>
  <c r="G277"/>
  <c r="C278"/>
  <c r="D278"/>
  <c r="E278"/>
  <c r="F278"/>
  <c r="G278"/>
  <c r="C279"/>
  <c r="D279"/>
  <c r="E279"/>
  <c r="F279"/>
  <c r="G279"/>
  <c r="C280"/>
  <c r="D280"/>
  <c r="E280"/>
  <c r="F280"/>
  <c r="G280"/>
  <c r="C281"/>
  <c r="D281"/>
  <c r="E281"/>
  <c r="F281"/>
  <c r="G281"/>
  <c r="C282"/>
  <c r="D282"/>
  <c r="E282"/>
  <c r="F282"/>
  <c r="G282"/>
  <c r="C283"/>
  <c r="D283"/>
  <c r="E283"/>
  <c r="F283"/>
  <c r="G283"/>
  <c r="C284"/>
  <c r="D284"/>
  <c r="E284"/>
  <c r="F284"/>
  <c r="G284"/>
  <c r="C285"/>
  <c r="D285"/>
  <c r="E285"/>
  <c r="F285"/>
  <c r="G285"/>
  <c r="I449"/>
  <c r="I450"/>
  <c r="I241"/>
  <c r="C301"/>
  <c r="C302"/>
  <c r="C303"/>
  <c r="C304"/>
  <c r="D301"/>
  <c r="D302"/>
  <c r="D303"/>
  <c r="D304"/>
  <c r="E301"/>
  <c r="E302"/>
  <c r="E303"/>
  <c r="E304"/>
  <c r="C331"/>
  <c r="D331"/>
  <c r="E331"/>
  <c r="C332"/>
  <c r="D332"/>
  <c r="E332"/>
  <c r="C333"/>
  <c r="D333"/>
  <c r="E333"/>
  <c r="C334"/>
  <c r="D334"/>
  <c r="E334"/>
  <c r="C361"/>
  <c r="D361"/>
  <c r="E361"/>
  <c r="C362"/>
  <c r="D362"/>
  <c r="E362"/>
  <c r="C363"/>
  <c r="D363"/>
  <c r="E363"/>
  <c r="C364"/>
  <c r="D364"/>
  <c r="E364"/>
  <c r="C391"/>
  <c r="D391"/>
  <c r="E391"/>
  <c r="C392"/>
  <c r="D392"/>
  <c r="E392"/>
  <c r="C393"/>
  <c r="D393"/>
  <c r="E393"/>
  <c r="C394"/>
  <c r="D394"/>
  <c r="E394"/>
  <c r="C421"/>
  <c r="D421"/>
  <c r="E421"/>
  <c r="C422"/>
  <c r="D422"/>
  <c r="E422"/>
  <c r="C423"/>
  <c r="D423"/>
  <c r="E423"/>
  <c r="C424"/>
  <c r="D424"/>
  <c r="E424"/>
  <c r="H241"/>
  <c r="H242"/>
  <c r="I242"/>
  <c r="H243"/>
  <c r="I243"/>
  <c r="H271"/>
  <c r="I271"/>
  <c r="H272"/>
  <c r="I272"/>
  <c r="H273"/>
  <c r="I273"/>
  <c r="F301"/>
  <c r="G301"/>
  <c r="H301"/>
  <c r="I301"/>
  <c r="F302"/>
  <c r="G302"/>
  <c r="H302"/>
  <c r="I302"/>
  <c r="F303"/>
  <c r="G303"/>
  <c r="H303"/>
  <c r="I303"/>
  <c r="F331"/>
  <c r="G331"/>
  <c r="H331"/>
  <c r="I331"/>
  <c r="F332"/>
  <c r="G332"/>
  <c r="H332"/>
  <c r="I332"/>
  <c r="F333"/>
  <c r="G333"/>
  <c r="H333"/>
  <c r="I333"/>
  <c r="F361"/>
  <c r="G361"/>
  <c r="H361"/>
  <c r="I361"/>
  <c r="F362"/>
  <c r="G362"/>
  <c r="H362"/>
  <c r="I362"/>
  <c r="F363"/>
  <c r="G363"/>
  <c r="H363"/>
  <c r="I363"/>
  <c r="F391"/>
  <c r="G391"/>
  <c r="H391"/>
  <c r="I391"/>
  <c r="F392"/>
  <c r="G392"/>
  <c r="H392"/>
  <c r="I392"/>
  <c r="F393"/>
  <c r="G393"/>
  <c r="H393"/>
  <c r="I393"/>
  <c r="F421"/>
  <c r="G421"/>
  <c r="H421"/>
  <c r="I421"/>
  <c r="F422"/>
  <c r="G422"/>
  <c r="H422"/>
  <c r="I422"/>
  <c r="F423"/>
  <c r="G423"/>
  <c r="H423"/>
  <c r="I423"/>
  <c r="D474"/>
  <c r="C7" i="6"/>
  <c r="C8"/>
  <c r="C9"/>
  <c r="C10"/>
  <c r="D5"/>
  <c r="E5"/>
  <c r="F5"/>
  <c r="G5"/>
  <c r="H5"/>
  <c r="D488" i="1"/>
  <c r="D499"/>
  <c r="E488"/>
  <c r="E499"/>
  <c r="F488"/>
  <c r="F499"/>
  <c r="G488"/>
  <c r="G499"/>
  <c r="H488"/>
  <c r="H499"/>
  <c r="I488"/>
  <c r="I499"/>
  <c r="D489"/>
  <c r="D500"/>
  <c r="E489"/>
  <c r="E500"/>
  <c r="F489"/>
  <c r="F500"/>
  <c r="G489"/>
  <c r="G500"/>
  <c r="H489"/>
  <c r="H500"/>
  <c r="I489"/>
  <c r="I500"/>
  <c r="D490"/>
  <c r="D501"/>
  <c r="E490"/>
  <c r="E501"/>
  <c r="F490"/>
  <c r="F501"/>
  <c r="G490"/>
  <c r="G501"/>
  <c r="H490"/>
  <c r="H501"/>
  <c r="I490"/>
  <c r="I501"/>
  <c r="D491"/>
  <c r="D502"/>
  <c r="E491"/>
  <c r="E502"/>
  <c r="F491"/>
  <c r="F502"/>
  <c r="G491"/>
  <c r="G502"/>
  <c r="H491"/>
  <c r="H502"/>
  <c r="I491"/>
  <c r="I502"/>
  <c r="D492"/>
  <c r="D503"/>
  <c r="E492"/>
  <c r="E503"/>
  <c r="F492"/>
  <c r="F503"/>
  <c r="G492"/>
  <c r="G503"/>
  <c r="H492"/>
  <c r="H503"/>
  <c r="I492"/>
  <c r="I503"/>
  <c r="D493"/>
  <c r="D504"/>
  <c r="E493"/>
  <c r="E504"/>
  <c r="F493"/>
  <c r="F504"/>
  <c r="G493"/>
  <c r="G504"/>
  <c r="H493"/>
  <c r="H504"/>
  <c r="I493"/>
  <c r="I504"/>
  <c r="F424"/>
  <c r="G424"/>
  <c r="H424"/>
  <c r="I424"/>
  <c r="D425"/>
  <c r="E425"/>
  <c r="F425"/>
  <c r="G425"/>
  <c r="H425"/>
  <c r="I425"/>
  <c r="C426"/>
  <c r="D426"/>
  <c r="E426"/>
  <c r="F426"/>
  <c r="G426"/>
  <c r="H426"/>
  <c r="I426"/>
  <c r="C427"/>
  <c r="D427"/>
  <c r="E427"/>
  <c r="F427"/>
  <c r="G427"/>
  <c r="H427"/>
  <c r="I427"/>
  <c r="C428"/>
  <c r="D428"/>
  <c r="E428"/>
  <c r="F428"/>
  <c r="G428"/>
  <c r="H428"/>
  <c r="I428"/>
  <c r="C429"/>
  <c r="D429"/>
  <c r="E429"/>
  <c r="F429"/>
  <c r="G429"/>
  <c r="H429"/>
  <c r="I429"/>
  <c r="C430"/>
  <c r="D430"/>
  <c r="E430"/>
  <c r="F430"/>
  <c r="G430"/>
  <c r="H430"/>
  <c r="I430"/>
  <c r="C431"/>
  <c r="D431"/>
  <c r="E431"/>
  <c r="F431"/>
  <c r="G431"/>
  <c r="H431"/>
  <c r="I431"/>
  <c r="C432"/>
  <c r="D432"/>
  <c r="E432"/>
  <c r="F432"/>
  <c r="G432"/>
  <c r="H432"/>
  <c r="I432"/>
  <c r="C433"/>
  <c r="D433"/>
  <c r="E433"/>
  <c r="F433"/>
  <c r="G433"/>
  <c r="H433"/>
  <c r="I433"/>
  <c r="C434"/>
  <c r="D434"/>
  <c r="E434"/>
  <c r="F434"/>
  <c r="G434"/>
  <c r="H434"/>
  <c r="I434"/>
  <c r="C435"/>
  <c r="D435"/>
  <c r="E435"/>
  <c r="F435"/>
  <c r="G435"/>
  <c r="H435"/>
  <c r="I435"/>
  <c r="F394"/>
  <c r="G394"/>
  <c r="H394"/>
  <c r="I394"/>
  <c r="D395"/>
  <c r="E395"/>
  <c r="F395"/>
  <c r="G395"/>
  <c r="H395"/>
  <c r="I395"/>
  <c r="C396"/>
  <c r="D396"/>
  <c r="E396"/>
  <c r="F396"/>
  <c r="G396"/>
  <c r="H396"/>
  <c r="I396"/>
  <c r="C397"/>
  <c r="D397"/>
  <c r="E397"/>
  <c r="F397"/>
  <c r="G397"/>
  <c r="H397"/>
  <c r="I397"/>
  <c r="C398"/>
  <c r="D398"/>
  <c r="E398"/>
  <c r="F398"/>
  <c r="G398"/>
  <c r="H398"/>
  <c r="I398"/>
  <c r="C399"/>
  <c r="D399"/>
  <c r="E399"/>
  <c r="F399"/>
  <c r="G399"/>
  <c r="H399"/>
  <c r="I399"/>
  <c r="C400"/>
  <c r="D400"/>
  <c r="E400"/>
  <c r="F400"/>
  <c r="G400"/>
  <c r="H400"/>
  <c r="I400"/>
  <c r="C401"/>
  <c r="D401"/>
  <c r="E401"/>
  <c r="F401"/>
  <c r="G401"/>
  <c r="H401"/>
  <c r="I401"/>
  <c r="C402"/>
  <c r="D402"/>
  <c r="E402"/>
  <c r="F402"/>
  <c r="G402"/>
  <c r="H402"/>
  <c r="I402"/>
  <c r="C403"/>
  <c r="D403"/>
  <c r="E403"/>
  <c r="F403"/>
  <c r="G403"/>
  <c r="H403"/>
  <c r="I403"/>
  <c r="C404"/>
  <c r="D404"/>
  <c r="E404"/>
  <c r="F404"/>
  <c r="G404"/>
  <c r="H404"/>
  <c r="I404"/>
  <c r="C405"/>
  <c r="D405"/>
  <c r="E405"/>
  <c r="F405"/>
  <c r="G405"/>
  <c r="H405"/>
  <c r="I405"/>
  <c r="F304"/>
  <c r="G304"/>
  <c r="H304"/>
  <c r="I304"/>
  <c r="D305"/>
  <c r="E305"/>
  <c r="F305"/>
  <c r="G305"/>
  <c r="H305"/>
  <c r="I305"/>
  <c r="C306"/>
  <c r="D306"/>
  <c r="E306"/>
  <c r="F306"/>
  <c r="G306"/>
  <c r="H306"/>
  <c r="I306"/>
  <c r="C307"/>
  <c r="D307"/>
  <c r="E307"/>
  <c r="F307"/>
  <c r="G307"/>
  <c r="H307"/>
  <c r="I307"/>
  <c r="C308"/>
  <c r="D308"/>
  <c r="E308"/>
  <c r="F308"/>
  <c r="G308"/>
  <c r="H308"/>
  <c r="I308"/>
  <c r="C309"/>
  <c r="D309"/>
  <c r="E309"/>
  <c r="F309"/>
  <c r="G309"/>
  <c r="H309"/>
  <c r="I309"/>
  <c r="C310"/>
  <c r="D310"/>
  <c r="E310"/>
  <c r="F310"/>
  <c r="G310"/>
  <c r="H310"/>
  <c r="I310"/>
  <c r="C311"/>
  <c r="D311"/>
  <c r="E311"/>
  <c r="F311"/>
  <c r="G311"/>
  <c r="H311"/>
  <c r="I311"/>
  <c r="C312"/>
  <c r="D312"/>
  <c r="E312"/>
  <c r="F312"/>
  <c r="G312"/>
  <c r="H312"/>
  <c r="I312"/>
  <c r="C313"/>
  <c r="D313"/>
  <c r="E313"/>
  <c r="F313"/>
  <c r="G313"/>
  <c r="H313"/>
  <c r="I313"/>
  <c r="C314"/>
  <c r="D314"/>
  <c r="E314"/>
  <c r="F314"/>
  <c r="G314"/>
  <c r="H314"/>
  <c r="I314"/>
  <c r="C315"/>
  <c r="D315"/>
  <c r="E315"/>
  <c r="F315"/>
  <c r="G315"/>
  <c r="H315"/>
  <c r="I315"/>
  <c r="F334"/>
  <c r="G334"/>
  <c r="H334"/>
  <c r="I334"/>
  <c r="D335"/>
  <c r="E335"/>
  <c r="F335"/>
  <c r="G335"/>
  <c r="H335"/>
  <c r="I335"/>
  <c r="C336"/>
  <c r="D336"/>
  <c r="E336"/>
  <c r="F336"/>
  <c r="G336"/>
  <c r="H336"/>
  <c r="I336"/>
  <c r="C337"/>
  <c r="D337"/>
  <c r="E337"/>
  <c r="F337"/>
  <c r="G337"/>
  <c r="H337"/>
  <c r="I337"/>
  <c r="C338"/>
  <c r="D338"/>
  <c r="E338"/>
  <c r="F338"/>
  <c r="G338"/>
  <c r="H338"/>
  <c r="I338"/>
  <c r="C339"/>
  <c r="D339"/>
  <c r="E339"/>
  <c r="F339"/>
  <c r="G339"/>
  <c r="H339"/>
  <c r="I339"/>
  <c r="C340"/>
  <c r="D340"/>
  <c r="E340"/>
  <c r="F340"/>
  <c r="G340"/>
  <c r="H340"/>
  <c r="I340"/>
  <c r="C341"/>
  <c r="D341"/>
  <c r="E341"/>
  <c r="F341"/>
  <c r="G341"/>
  <c r="H341"/>
  <c r="I341"/>
  <c r="C342"/>
  <c r="D342"/>
  <c r="E342"/>
  <c r="F342"/>
  <c r="G342"/>
  <c r="H342"/>
  <c r="I342"/>
  <c r="C343"/>
  <c r="D343"/>
  <c r="E343"/>
  <c r="F343"/>
  <c r="G343"/>
  <c r="H343"/>
  <c r="I343"/>
  <c r="C344"/>
  <c r="D344"/>
  <c r="E344"/>
  <c r="F344"/>
  <c r="G344"/>
  <c r="H344"/>
  <c r="I344"/>
  <c r="C345"/>
  <c r="D345"/>
  <c r="E345"/>
  <c r="F345"/>
  <c r="G345"/>
  <c r="H345"/>
  <c r="I345"/>
  <c r="F364"/>
  <c r="G364"/>
  <c r="H364"/>
  <c r="I364"/>
  <c r="D365"/>
  <c r="E365"/>
  <c r="F365"/>
  <c r="G365"/>
  <c r="H365"/>
  <c r="I365"/>
  <c r="C366"/>
  <c r="D366"/>
  <c r="E366"/>
  <c r="F366"/>
  <c r="G366"/>
  <c r="H366"/>
  <c r="I366"/>
  <c r="C367"/>
  <c r="D367"/>
  <c r="E367"/>
  <c r="F367"/>
  <c r="G367"/>
  <c r="H367"/>
  <c r="I367"/>
  <c r="C368"/>
  <c r="D368"/>
  <c r="E368"/>
  <c r="F368"/>
  <c r="G368"/>
  <c r="H368"/>
  <c r="I368"/>
  <c r="C369"/>
  <c r="D369"/>
  <c r="E369"/>
  <c r="F369"/>
  <c r="G369"/>
  <c r="H369"/>
  <c r="I369"/>
  <c r="C370"/>
  <c r="D370"/>
  <c r="E370"/>
  <c r="F370"/>
  <c r="G370"/>
  <c r="H370"/>
  <c r="I370"/>
  <c r="C371"/>
  <c r="D371"/>
  <c r="E371"/>
  <c r="F371"/>
  <c r="G371"/>
  <c r="H371"/>
  <c r="I371"/>
  <c r="C372"/>
  <c r="D372"/>
  <c r="E372"/>
  <c r="F372"/>
  <c r="G372"/>
  <c r="H372"/>
  <c r="I372"/>
  <c r="C373"/>
  <c r="D373"/>
  <c r="E373"/>
  <c r="F373"/>
  <c r="G373"/>
  <c r="H373"/>
  <c r="I373"/>
  <c r="C374"/>
  <c r="D374"/>
  <c r="E374"/>
  <c r="F374"/>
  <c r="G374"/>
  <c r="H374"/>
  <c r="I374"/>
  <c r="C375"/>
  <c r="D375"/>
  <c r="E375"/>
  <c r="F375"/>
  <c r="G375"/>
  <c r="H375"/>
  <c r="I375"/>
  <c r="H244"/>
  <c r="I244"/>
  <c r="H245"/>
  <c r="I245"/>
  <c r="H246"/>
  <c r="I246"/>
  <c r="H247"/>
  <c r="I247"/>
  <c r="H248"/>
  <c r="I248"/>
  <c r="H249"/>
  <c r="I249"/>
  <c r="H250"/>
  <c r="I250"/>
  <c r="H251"/>
  <c r="I251"/>
  <c r="H252"/>
  <c r="I252"/>
  <c r="H253"/>
  <c r="I253"/>
  <c r="H254"/>
  <c r="I254"/>
  <c r="H255"/>
  <c r="I255"/>
  <c r="H274"/>
  <c r="I274"/>
  <c r="H275"/>
  <c r="I275"/>
  <c r="H276"/>
  <c r="I276"/>
  <c r="H277"/>
  <c r="I277"/>
  <c r="H278"/>
  <c r="I278"/>
  <c r="H279"/>
  <c r="I279"/>
  <c r="H280"/>
  <c r="I280"/>
  <c r="H281"/>
  <c r="I281"/>
  <c r="H282"/>
  <c r="I282"/>
  <c r="H283"/>
  <c r="I283"/>
  <c r="H284"/>
  <c r="I284"/>
  <c r="H285"/>
  <c r="I285"/>
  <c r="C256"/>
  <c r="D256"/>
  <c r="E256"/>
  <c r="F256"/>
  <c r="G256"/>
  <c r="H256"/>
  <c r="I256"/>
  <c r="C257"/>
  <c r="D257"/>
  <c r="E257"/>
  <c r="F257"/>
  <c r="G257"/>
  <c r="H257"/>
  <c r="I257"/>
  <c r="C258"/>
  <c r="D258"/>
  <c r="E258"/>
  <c r="F258"/>
  <c r="G258"/>
  <c r="H258"/>
  <c r="I258"/>
  <c r="C259"/>
  <c r="D259"/>
  <c r="E259"/>
  <c r="F259"/>
  <c r="G259"/>
  <c r="H259"/>
  <c r="I259"/>
  <c r="C260"/>
  <c r="D260"/>
  <c r="E260"/>
  <c r="F260"/>
  <c r="G260"/>
  <c r="H260"/>
  <c r="I260"/>
  <c r="C261"/>
  <c r="D261"/>
  <c r="E261"/>
  <c r="F261"/>
  <c r="G261"/>
  <c r="H261"/>
  <c r="I261"/>
  <c r="C262"/>
  <c r="D262"/>
  <c r="E262"/>
  <c r="F262"/>
  <c r="G262"/>
  <c r="H262"/>
  <c r="I262"/>
  <c r="C263"/>
  <c r="D263"/>
  <c r="E263"/>
  <c r="F263"/>
  <c r="G263"/>
  <c r="H263"/>
  <c r="I263"/>
  <c r="C264"/>
  <c r="D264"/>
  <c r="E264"/>
  <c r="F264"/>
  <c r="G264"/>
  <c r="H264"/>
  <c r="I264"/>
  <c r="C265"/>
  <c r="D265"/>
  <c r="E265"/>
  <c r="F265"/>
  <c r="G265"/>
  <c r="H265"/>
  <c r="I265"/>
  <c r="C266"/>
  <c r="D266"/>
  <c r="E266"/>
  <c r="F266"/>
  <c r="G266"/>
  <c r="H266"/>
  <c r="I266"/>
  <c r="C267"/>
  <c r="D267"/>
  <c r="E267"/>
  <c r="F267"/>
  <c r="G267"/>
  <c r="H267"/>
  <c r="I267"/>
  <c r="C268"/>
  <c r="D268"/>
  <c r="E268"/>
  <c r="F268"/>
  <c r="G268"/>
  <c r="H268"/>
  <c r="I268"/>
  <c r="C269"/>
  <c r="D269"/>
  <c r="E269"/>
  <c r="F269"/>
  <c r="G269"/>
  <c r="H269"/>
  <c r="I269"/>
  <c r="C270"/>
  <c r="D270"/>
  <c r="E270"/>
  <c r="F270"/>
  <c r="G270"/>
  <c r="H270"/>
  <c r="I270"/>
  <c r="C286"/>
  <c r="D286"/>
  <c r="E286"/>
  <c r="F286"/>
  <c r="G286"/>
  <c r="H286"/>
  <c r="I286"/>
  <c r="C287"/>
  <c r="D287"/>
  <c r="E287"/>
  <c r="F287"/>
  <c r="G287"/>
  <c r="H287"/>
  <c r="I287"/>
  <c r="C288"/>
  <c r="D288"/>
  <c r="E288"/>
  <c r="F288"/>
  <c r="G288"/>
  <c r="H288"/>
  <c r="I288"/>
  <c r="C289"/>
  <c r="D289"/>
  <c r="E289"/>
  <c r="F289"/>
  <c r="G289"/>
  <c r="H289"/>
  <c r="I289"/>
  <c r="C290"/>
  <c r="D290"/>
  <c r="E290"/>
  <c r="F290"/>
  <c r="G290"/>
  <c r="H290"/>
  <c r="I290"/>
  <c r="C291"/>
  <c r="D291"/>
  <c r="E291"/>
  <c r="F291"/>
  <c r="G291"/>
  <c r="H291"/>
  <c r="I291"/>
  <c r="C292"/>
  <c r="D292"/>
  <c r="E292"/>
  <c r="F292"/>
  <c r="G292"/>
  <c r="H292"/>
  <c r="I292"/>
  <c r="C293"/>
  <c r="D293"/>
  <c r="E293"/>
  <c r="F293"/>
  <c r="G293"/>
  <c r="H293"/>
  <c r="I293"/>
  <c r="C294"/>
  <c r="D294"/>
  <c r="E294"/>
  <c r="F294"/>
  <c r="G294"/>
  <c r="H294"/>
  <c r="I294"/>
  <c r="C295"/>
  <c r="D295"/>
  <c r="E295"/>
  <c r="F295"/>
  <c r="G295"/>
  <c r="H295"/>
  <c r="I295"/>
  <c r="C296"/>
  <c r="D296"/>
  <c r="E296"/>
  <c r="F296"/>
  <c r="G296"/>
  <c r="H296"/>
  <c r="I296"/>
  <c r="C297"/>
  <c r="D297"/>
  <c r="E297"/>
  <c r="F297"/>
  <c r="G297"/>
  <c r="H297"/>
  <c r="I297"/>
  <c r="C298"/>
  <c r="D298"/>
  <c r="E298"/>
  <c r="F298"/>
  <c r="G298"/>
  <c r="H298"/>
  <c r="I298"/>
  <c r="C299"/>
  <c r="D299"/>
  <c r="E299"/>
  <c r="F299"/>
  <c r="G299"/>
  <c r="H299"/>
  <c r="I299"/>
  <c r="C300"/>
  <c r="D300"/>
  <c r="E300"/>
  <c r="F300"/>
  <c r="G300"/>
  <c r="H300"/>
  <c r="I300"/>
  <c r="C316"/>
  <c r="D316"/>
  <c r="E316"/>
  <c r="F316"/>
  <c r="G316"/>
  <c r="H316"/>
  <c r="I316"/>
  <c r="C317"/>
  <c r="D317"/>
  <c r="E317"/>
  <c r="F317"/>
  <c r="G317"/>
  <c r="H317"/>
  <c r="I317"/>
  <c r="C318"/>
  <c r="D318"/>
  <c r="E318"/>
  <c r="F318"/>
  <c r="G318"/>
  <c r="H318"/>
  <c r="I318"/>
  <c r="C319"/>
  <c r="D319"/>
  <c r="E319"/>
  <c r="F319"/>
  <c r="G319"/>
  <c r="H319"/>
  <c r="I319"/>
  <c r="C320"/>
  <c r="D320"/>
  <c r="E320"/>
  <c r="F320"/>
  <c r="G320"/>
  <c r="H320"/>
  <c r="I320"/>
  <c r="C321"/>
  <c r="D321"/>
  <c r="E321"/>
  <c r="F321"/>
  <c r="G321"/>
  <c r="H321"/>
  <c r="I321"/>
  <c r="C322"/>
  <c r="D322"/>
  <c r="E322"/>
  <c r="F322"/>
  <c r="G322"/>
  <c r="H322"/>
  <c r="I322"/>
  <c r="C323"/>
  <c r="D323"/>
  <c r="E323"/>
  <c r="F323"/>
  <c r="G323"/>
  <c r="H323"/>
  <c r="I323"/>
  <c r="C324"/>
  <c r="D324"/>
  <c r="E324"/>
  <c r="F324"/>
  <c r="G324"/>
  <c r="H324"/>
  <c r="I324"/>
  <c r="C325"/>
  <c r="D325"/>
  <c r="E325"/>
  <c r="F325"/>
  <c r="G325"/>
  <c r="H325"/>
  <c r="I325"/>
  <c r="C326"/>
  <c r="D326"/>
  <c r="E326"/>
  <c r="F326"/>
  <c r="G326"/>
  <c r="H326"/>
  <c r="I326"/>
  <c r="C327"/>
  <c r="D327"/>
  <c r="E327"/>
  <c r="F327"/>
  <c r="G327"/>
  <c r="H327"/>
  <c r="I327"/>
  <c r="C328"/>
  <c r="D328"/>
  <c r="E328"/>
  <c r="F328"/>
  <c r="G328"/>
  <c r="H328"/>
  <c r="I328"/>
  <c r="C329"/>
  <c r="D329"/>
  <c r="E329"/>
  <c r="F329"/>
  <c r="G329"/>
  <c r="H329"/>
  <c r="I329"/>
  <c r="C330"/>
  <c r="D330"/>
  <c r="E330"/>
  <c r="F330"/>
  <c r="G330"/>
  <c r="H330"/>
  <c r="I330"/>
  <c r="C346"/>
  <c r="D346"/>
  <c r="E346"/>
  <c r="F346"/>
  <c r="G346"/>
  <c r="H346"/>
  <c r="I346"/>
  <c r="C347"/>
  <c r="D347"/>
  <c r="E347"/>
  <c r="F347"/>
  <c r="G347"/>
  <c r="H347"/>
  <c r="I347"/>
  <c r="C348"/>
  <c r="D348"/>
  <c r="E348"/>
  <c r="F348"/>
  <c r="G348"/>
  <c r="H348"/>
  <c r="I348"/>
  <c r="C349"/>
  <c r="D349"/>
  <c r="E349"/>
  <c r="F349"/>
  <c r="G349"/>
  <c r="H349"/>
  <c r="I349"/>
  <c r="C350"/>
  <c r="D350"/>
  <c r="E350"/>
  <c r="F350"/>
  <c r="G350"/>
  <c r="H350"/>
  <c r="I350"/>
  <c r="C351"/>
  <c r="D351"/>
  <c r="E351"/>
  <c r="F351"/>
  <c r="G351"/>
  <c r="H351"/>
  <c r="I351"/>
  <c r="C352"/>
  <c r="D352"/>
  <c r="E352"/>
  <c r="F352"/>
  <c r="G352"/>
  <c r="H352"/>
  <c r="I352"/>
  <c r="C353"/>
  <c r="D353"/>
  <c r="E353"/>
  <c r="F353"/>
  <c r="G353"/>
  <c r="H353"/>
  <c r="I353"/>
  <c r="C354"/>
  <c r="D354"/>
  <c r="E354"/>
  <c r="F354"/>
  <c r="G354"/>
  <c r="H354"/>
  <c r="I354"/>
  <c r="C355"/>
  <c r="D355"/>
  <c r="E355"/>
  <c r="F355"/>
  <c r="G355"/>
  <c r="H355"/>
  <c r="I355"/>
  <c r="C356"/>
  <c r="D356"/>
  <c r="E356"/>
  <c r="F356"/>
  <c r="G356"/>
  <c r="H356"/>
  <c r="I356"/>
  <c r="C357"/>
  <c r="D357"/>
  <c r="E357"/>
  <c r="F357"/>
  <c r="G357"/>
  <c r="H357"/>
  <c r="I357"/>
  <c r="C358"/>
  <c r="D358"/>
  <c r="E358"/>
  <c r="F358"/>
  <c r="G358"/>
  <c r="H358"/>
  <c r="I358"/>
  <c r="C359"/>
  <c r="D359"/>
  <c r="E359"/>
  <c r="F359"/>
  <c r="G359"/>
  <c r="H359"/>
  <c r="I359"/>
  <c r="C360"/>
  <c r="D360"/>
  <c r="E360"/>
  <c r="F360"/>
  <c r="G360"/>
  <c r="H360"/>
  <c r="I360"/>
  <c r="C376"/>
  <c r="D376"/>
  <c r="E376"/>
  <c r="F376"/>
  <c r="G376"/>
  <c r="H376"/>
  <c r="I376"/>
  <c r="C377"/>
  <c r="D377"/>
  <c r="E377"/>
  <c r="F377"/>
  <c r="G377"/>
  <c r="H377"/>
  <c r="I377"/>
  <c r="C378"/>
  <c r="D378"/>
  <c r="E378"/>
  <c r="F378"/>
  <c r="G378"/>
  <c r="H378"/>
  <c r="I378"/>
  <c r="C379"/>
  <c r="D379"/>
  <c r="E379"/>
  <c r="F379"/>
  <c r="G379"/>
  <c r="H379"/>
  <c r="I379"/>
  <c r="C380"/>
  <c r="D380"/>
  <c r="E380"/>
  <c r="F380"/>
  <c r="G380"/>
  <c r="H380"/>
  <c r="I380"/>
  <c r="C381"/>
  <c r="D381"/>
  <c r="E381"/>
  <c r="F381"/>
  <c r="G381"/>
  <c r="H381"/>
  <c r="I381"/>
  <c r="C382"/>
  <c r="D382"/>
  <c r="E382"/>
  <c r="F382"/>
  <c r="G382"/>
  <c r="H382"/>
  <c r="I382"/>
  <c r="C383"/>
  <c r="D383"/>
  <c r="E383"/>
  <c r="F383"/>
  <c r="G383"/>
  <c r="H383"/>
  <c r="I383"/>
  <c r="C384"/>
  <c r="D384"/>
  <c r="E384"/>
  <c r="F384"/>
  <c r="G384"/>
  <c r="H384"/>
  <c r="I384"/>
  <c r="C385"/>
  <c r="D385"/>
  <c r="E385"/>
  <c r="F385"/>
  <c r="G385"/>
  <c r="H385"/>
  <c r="I385"/>
  <c r="C386"/>
  <c r="D386"/>
  <c r="E386"/>
  <c r="F386"/>
  <c r="G386"/>
  <c r="H386"/>
  <c r="I386"/>
  <c r="C387"/>
  <c r="D387"/>
  <c r="E387"/>
  <c r="F387"/>
  <c r="G387"/>
  <c r="H387"/>
  <c r="I387"/>
  <c r="C388"/>
  <c r="D388"/>
  <c r="E388"/>
  <c r="F388"/>
  <c r="G388"/>
  <c r="H388"/>
  <c r="I388"/>
  <c r="C389"/>
  <c r="D389"/>
  <c r="E389"/>
  <c r="F389"/>
  <c r="G389"/>
  <c r="H389"/>
  <c r="I389"/>
  <c r="C390"/>
  <c r="D390"/>
  <c r="E390"/>
  <c r="F390"/>
  <c r="G390"/>
  <c r="H390"/>
  <c r="I390"/>
  <c r="C406"/>
  <c r="D406"/>
  <c r="E406"/>
  <c r="F406"/>
  <c r="G406"/>
  <c r="H406"/>
  <c r="I406"/>
  <c r="C407"/>
  <c r="D407"/>
  <c r="E407"/>
  <c r="F407"/>
  <c r="G407"/>
  <c r="H407"/>
  <c r="I407"/>
  <c r="C408"/>
  <c r="D408"/>
  <c r="E408"/>
  <c r="F408"/>
  <c r="G408"/>
  <c r="H408"/>
  <c r="I408"/>
  <c r="C409"/>
  <c r="D409"/>
  <c r="E409"/>
  <c r="F409"/>
  <c r="G409"/>
  <c r="H409"/>
  <c r="I409"/>
  <c r="C410"/>
  <c r="D410"/>
  <c r="E410"/>
  <c r="F410"/>
  <c r="G410"/>
  <c r="H410"/>
  <c r="I410"/>
  <c r="C411"/>
  <c r="D411"/>
  <c r="E411"/>
  <c r="F411"/>
  <c r="G411"/>
  <c r="H411"/>
  <c r="I411"/>
  <c r="C412"/>
  <c r="D412"/>
  <c r="E412"/>
  <c r="F412"/>
  <c r="G412"/>
  <c r="H412"/>
  <c r="I412"/>
  <c r="C413"/>
  <c r="D413"/>
  <c r="E413"/>
  <c r="F413"/>
  <c r="G413"/>
  <c r="H413"/>
  <c r="I413"/>
  <c r="C414"/>
  <c r="D414"/>
  <c r="E414"/>
  <c r="F414"/>
  <c r="G414"/>
  <c r="H414"/>
  <c r="I414"/>
  <c r="C415"/>
  <c r="D415"/>
  <c r="E415"/>
  <c r="F415"/>
  <c r="G415"/>
  <c r="H415"/>
  <c r="I415"/>
  <c r="C416"/>
  <c r="D416"/>
  <c r="E416"/>
  <c r="F416"/>
  <c r="G416"/>
  <c r="H416"/>
  <c r="I416"/>
  <c r="C417"/>
  <c r="D417"/>
  <c r="E417"/>
  <c r="F417"/>
  <c r="G417"/>
  <c r="H417"/>
  <c r="I417"/>
  <c r="C418"/>
  <c r="D418"/>
  <c r="E418"/>
  <c r="F418"/>
  <c r="G418"/>
  <c r="H418"/>
  <c r="I418"/>
  <c r="C419"/>
  <c r="D419"/>
  <c r="E419"/>
  <c r="F419"/>
  <c r="G419"/>
  <c r="H419"/>
  <c r="I419"/>
  <c r="C420"/>
  <c r="D420"/>
  <c r="E420"/>
  <c r="F420"/>
  <c r="G420"/>
  <c r="H420"/>
  <c r="I420"/>
  <c r="C436"/>
  <c r="D436"/>
  <c r="E436"/>
  <c r="F436"/>
  <c r="G436"/>
  <c r="H436"/>
  <c r="I436"/>
  <c r="C437"/>
  <c r="D437"/>
  <c r="E437"/>
  <c r="F437"/>
  <c r="G437"/>
  <c r="H437"/>
  <c r="I437"/>
  <c r="C438"/>
  <c r="D438"/>
  <c r="E438"/>
  <c r="F438"/>
  <c r="G438"/>
  <c r="H438"/>
  <c r="I438"/>
  <c r="C439"/>
  <c r="D439"/>
  <c r="E439"/>
  <c r="F439"/>
  <c r="G439"/>
  <c r="H439"/>
  <c r="I439"/>
  <c r="C440"/>
  <c r="D440"/>
  <c r="E440"/>
  <c r="F440"/>
  <c r="G440"/>
  <c r="H440"/>
  <c r="I440"/>
  <c r="C441"/>
  <c r="D441"/>
  <c r="E441"/>
  <c r="F441"/>
  <c r="G441"/>
  <c r="H441"/>
  <c r="I441"/>
  <c r="C442"/>
  <c r="D442"/>
  <c r="E442"/>
  <c r="F442"/>
  <c r="G442"/>
  <c r="H442"/>
  <c r="I442"/>
  <c r="C443"/>
  <c r="D443"/>
  <c r="E443"/>
  <c r="F443"/>
  <c r="G443"/>
  <c r="H443"/>
  <c r="I443"/>
  <c r="C444"/>
  <c r="D444"/>
  <c r="E444"/>
  <c r="F444"/>
  <c r="G444"/>
  <c r="H444"/>
  <c r="I444"/>
  <c r="C445"/>
  <c r="D445"/>
  <c r="E445"/>
  <c r="F445"/>
  <c r="G445"/>
  <c r="H445"/>
  <c r="I445"/>
  <c r="C446"/>
  <c r="D446"/>
  <c r="E446"/>
  <c r="F446"/>
  <c r="G446"/>
  <c r="H446"/>
  <c r="I446"/>
  <c r="C447"/>
  <c r="D447"/>
  <c r="E447"/>
  <c r="F447"/>
  <c r="G447"/>
  <c r="H447"/>
  <c r="I447"/>
  <c r="C448"/>
  <c r="D448"/>
  <c r="E448"/>
  <c r="F448"/>
  <c r="G448"/>
  <c r="H448"/>
  <c r="I448"/>
  <c r="C449"/>
  <c r="D449"/>
  <c r="E449"/>
  <c r="F449"/>
  <c r="G449"/>
  <c r="H449"/>
  <c r="C450"/>
  <c r="D450"/>
  <c r="E450"/>
  <c r="F450"/>
  <c r="G450"/>
  <c r="H450"/>
  <c r="B240"/>
  <c r="I76" i="6"/>
  <c r="I59" i="7"/>
  <c r="D21" i="8"/>
  <c r="N18" i="1"/>
  <c r="M255"/>
  <c r="N255"/>
  <c r="P255"/>
  <c r="D55" i="6"/>
  <c r="D33"/>
  <c r="D12" i="7"/>
  <c r="C489" i="1"/>
  <c r="C500"/>
  <c r="C305"/>
  <c r="D44" i="6"/>
  <c r="C10" i="8"/>
  <c r="C82"/>
  <c r="W80" i="1"/>
  <c r="D51" i="7"/>
  <c r="D22" i="6"/>
  <c r="D66"/>
  <c r="C462" i="1"/>
  <c r="C474"/>
  <c r="C21" i="8"/>
  <c r="AC197" i="1"/>
  <c r="Z50"/>
  <c r="Z49"/>
  <c r="Z48"/>
  <c r="H79" i="6"/>
  <c r="H62" i="7"/>
  <c r="Y86" i="1"/>
  <c r="Y84"/>
  <c r="Y80"/>
  <c r="D50" i="8"/>
  <c r="D48"/>
  <c r="D46"/>
  <c r="D44"/>
  <c r="D42"/>
  <c r="D40"/>
  <c r="D37"/>
  <c r="E79"/>
  <c r="C79"/>
  <c r="E77"/>
  <c r="C77"/>
  <c r="E75"/>
  <c r="C75"/>
  <c r="E73"/>
  <c r="C73"/>
  <c r="E71"/>
  <c r="C71"/>
  <c r="E69"/>
  <c r="C69"/>
  <c r="E67"/>
  <c r="E66"/>
  <c r="C66"/>
  <c r="E63"/>
  <c r="C62"/>
  <c r="H139"/>
  <c r="F139"/>
  <c r="D139"/>
  <c r="H137"/>
  <c r="F137"/>
  <c r="D137"/>
  <c r="H135"/>
  <c r="F135"/>
  <c r="D135"/>
  <c r="H133"/>
  <c r="F133"/>
  <c r="D133"/>
  <c r="H131"/>
  <c r="F131"/>
  <c r="D131"/>
  <c r="H129"/>
  <c r="F129"/>
  <c r="D129"/>
  <c r="H127"/>
  <c r="F127"/>
  <c r="D127"/>
  <c r="H125"/>
  <c r="F125"/>
  <c r="D125"/>
  <c r="H123"/>
  <c r="F123"/>
  <c r="D123"/>
  <c r="H121"/>
  <c r="F121"/>
  <c r="D121"/>
  <c r="H119"/>
  <c r="F119"/>
  <c r="D119"/>
  <c r="H117"/>
  <c r="F117"/>
  <c r="D117"/>
  <c r="H115"/>
  <c r="F115"/>
  <c r="D115"/>
  <c r="G80" i="6"/>
  <c r="G63" i="7"/>
  <c r="AB211" i="1"/>
  <c r="AB209"/>
  <c r="AB207"/>
  <c r="Z207"/>
  <c r="AB205"/>
  <c r="Z205"/>
  <c r="AB202"/>
  <c r="Z202"/>
  <c r="X202"/>
  <c r="AB201"/>
  <c r="Z201"/>
  <c r="X201"/>
  <c r="AC190"/>
  <c r="AC188"/>
  <c r="AC186"/>
  <c r="AC184"/>
  <c r="AC182"/>
  <c r="AA182"/>
  <c r="AC180"/>
  <c r="AA180"/>
  <c r="AC178"/>
  <c r="AA178"/>
  <c r="AC176"/>
  <c r="AA176"/>
  <c r="Y176"/>
  <c r="AC174"/>
  <c r="AA174"/>
  <c r="Y174"/>
  <c r="AC171"/>
  <c r="AA171"/>
  <c r="Y171"/>
  <c r="AA170"/>
  <c r="Y170"/>
  <c r="AA169"/>
  <c r="Y169"/>
  <c r="Y167"/>
  <c r="AS31"/>
  <c r="AC153"/>
  <c r="AC151"/>
  <c r="AC149"/>
  <c r="AC147"/>
  <c r="AC145"/>
  <c r="AA145"/>
  <c r="AA144"/>
  <c r="AC141"/>
  <c r="AA141"/>
  <c r="AA140"/>
  <c r="AC137"/>
  <c r="AC93"/>
  <c r="AC92"/>
  <c r="AC91"/>
  <c r="AC90"/>
  <c r="AC89"/>
  <c r="AC88"/>
  <c r="AC87"/>
  <c r="AC86"/>
  <c r="AC85"/>
  <c r="AC84"/>
  <c r="AB56"/>
  <c r="AB54"/>
  <c r="AB52"/>
  <c r="AB50"/>
  <c r="X134"/>
  <c r="X130"/>
  <c r="X126"/>
  <c r="X122"/>
  <c r="X118"/>
  <c r="X114"/>
  <c r="X110"/>
  <c r="U289"/>
  <c r="V289"/>
  <c r="U287"/>
  <c r="V287"/>
  <c r="U285"/>
  <c r="V285"/>
  <c r="AC203"/>
  <c r="AC201"/>
  <c r="AA199"/>
  <c r="AA197"/>
  <c r="I230" i="8"/>
  <c r="G230"/>
  <c r="E230"/>
  <c r="C230"/>
  <c r="H229"/>
  <c r="F229"/>
  <c r="D229"/>
  <c r="I228"/>
  <c r="G228"/>
  <c r="E228"/>
  <c r="C228"/>
  <c r="H227"/>
  <c r="F227"/>
  <c r="D227"/>
  <c r="I226"/>
  <c r="G226"/>
  <c r="E226"/>
  <c r="C226"/>
  <c r="H225"/>
  <c r="F225"/>
  <c r="D225"/>
  <c r="I224"/>
  <c r="G224"/>
  <c r="E224"/>
  <c r="C224"/>
  <c r="H223"/>
  <c r="F223"/>
  <c r="D223"/>
  <c r="I222"/>
  <c r="G222"/>
  <c r="E222"/>
  <c r="C222"/>
  <c r="H221"/>
  <c r="F221"/>
  <c r="D221"/>
  <c r="I220"/>
  <c r="G220"/>
  <c r="E220"/>
  <c r="C220"/>
  <c r="H219"/>
  <c r="F219"/>
  <c r="D219"/>
  <c r="I218"/>
  <c r="G218"/>
  <c r="E218"/>
  <c r="C218"/>
  <c r="H217"/>
  <c r="F217"/>
  <c r="D217"/>
  <c r="I216"/>
  <c r="G216"/>
  <c r="E216"/>
  <c r="C216"/>
  <c r="H215"/>
  <c r="F215"/>
  <c r="D215"/>
  <c r="I214"/>
  <c r="G214"/>
  <c r="E214"/>
  <c r="C214"/>
  <c r="H213"/>
  <c r="F213"/>
  <c r="D213"/>
  <c r="I212"/>
  <c r="G212"/>
  <c r="E212"/>
  <c r="C212"/>
  <c r="H211"/>
  <c r="F211"/>
  <c r="D211"/>
  <c r="I210"/>
  <c r="G210"/>
  <c r="E210"/>
  <c r="C210"/>
  <c r="H209"/>
  <c r="F209"/>
  <c r="D209"/>
  <c r="I208"/>
  <c r="G208"/>
  <c r="E208"/>
  <c r="C208"/>
  <c r="H207"/>
  <c r="F207"/>
  <c r="D207"/>
  <c r="I206"/>
  <c r="G206"/>
  <c r="E206"/>
  <c r="C206"/>
  <c r="H205"/>
  <c r="F205"/>
  <c r="D205"/>
  <c r="U288" i="1"/>
  <c r="V288"/>
  <c r="U286"/>
  <c r="V286"/>
  <c r="U284"/>
  <c r="V284"/>
  <c r="H230" i="8"/>
  <c r="F230"/>
  <c r="D230"/>
  <c r="I229"/>
  <c r="G229"/>
  <c r="E229"/>
  <c r="C229"/>
  <c r="H228"/>
  <c r="F228"/>
  <c r="D228"/>
  <c r="I227"/>
  <c r="G227"/>
  <c r="E227"/>
  <c r="C227"/>
  <c r="H226"/>
  <c r="F226"/>
  <c r="D226"/>
  <c r="I225"/>
  <c r="G225"/>
  <c r="E225"/>
  <c r="C225"/>
  <c r="H224"/>
  <c r="F224"/>
  <c r="D224"/>
  <c r="I223"/>
  <c r="G223"/>
  <c r="E223"/>
  <c r="C223"/>
  <c r="H222"/>
  <c r="F222"/>
  <c r="D222"/>
  <c r="I221"/>
  <c r="G221"/>
  <c r="E221"/>
  <c r="C221"/>
  <c r="H220"/>
  <c r="F220"/>
  <c r="D220"/>
  <c r="I219"/>
  <c r="G219"/>
  <c r="E219"/>
  <c r="C219"/>
  <c r="H218"/>
  <c r="F218"/>
  <c r="D218"/>
  <c r="I217"/>
  <c r="G217"/>
  <c r="E217"/>
  <c r="C217"/>
  <c r="H216"/>
  <c r="F216"/>
  <c r="D216"/>
  <c r="I215"/>
  <c r="G215"/>
  <c r="E215"/>
  <c r="C215"/>
  <c r="H214"/>
  <c r="F214"/>
  <c r="D214"/>
  <c r="I213"/>
  <c r="G213"/>
  <c r="E213"/>
  <c r="C213"/>
  <c r="H212"/>
  <c r="F212"/>
  <c r="D212"/>
  <c r="I211"/>
  <c r="G211"/>
  <c r="E211"/>
  <c r="C211"/>
  <c r="H210"/>
  <c r="F210"/>
  <c r="D210"/>
  <c r="I209"/>
  <c r="G209"/>
  <c r="E209"/>
  <c r="C209"/>
  <c r="H208"/>
  <c r="F208"/>
  <c r="D208"/>
  <c r="I207"/>
  <c r="G207"/>
  <c r="E207"/>
  <c r="C207"/>
  <c r="H206"/>
  <c r="F206"/>
  <c r="D206"/>
  <c r="I205"/>
  <c r="G205"/>
  <c r="E205"/>
  <c r="H81" i="6"/>
  <c r="H64" i="7"/>
  <c r="U282" i="1"/>
  <c r="V282"/>
  <c r="U280"/>
  <c r="V280"/>
  <c r="U278"/>
  <c r="V278"/>
  <c r="AC172"/>
  <c r="AC170"/>
  <c r="AA168"/>
  <c r="AA167"/>
  <c r="H200" i="8"/>
  <c r="F200"/>
  <c r="D200"/>
  <c r="I199"/>
  <c r="G199"/>
  <c r="E199"/>
  <c r="C199"/>
  <c r="H198"/>
  <c r="F198"/>
  <c r="D198"/>
  <c r="I197"/>
  <c r="G197"/>
  <c r="E197"/>
  <c r="C197"/>
  <c r="H196"/>
  <c r="F196"/>
  <c r="D196"/>
  <c r="I195"/>
  <c r="G195"/>
  <c r="E195"/>
  <c r="C195"/>
  <c r="H194"/>
  <c r="F194"/>
  <c r="D194"/>
  <c r="I193"/>
  <c r="G193"/>
  <c r="E193"/>
  <c r="C193"/>
  <c r="H192"/>
  <c r="F192"/>
  <c r="D192"/>
  <c r="I191"/>
  <c r="G191"/>
  <c r="E191"/>
  <c r="C191"/>
  <c r="H190"/>
  <c r="F190"/>
  <c r="D190"/>
  <c r="I189"/>
  <c r="G189"/>
  <c r="E189"/>
  <c r="C189"/>
  <c r="H188"/>
  <c r="F188"/>
  <c r="D188"/>
  <c r="I187"/>
  <c r="G187"/>
  <c r="E187"/>
  <c r="C187"/>
  <c r="H186"/>
  <c r="F186"/>
  <c r="D186"/>
  <c r="I185"/>
  <c r="G185"/>
  <c r="E185"/>
  <c r="C185"/>
  <c r="H184"/>
  <c r="F184"/>
  <c r="D184"/>
  <c r="I183"/>
  <c r="G183"/>
  <c r="E183"/>
  <c r="C183"/>
  <c r="H182"/>
  <c r="F182"/>
  <c r="D182"/>
  <c r="I181"/>
  <c r="G181"/>
  <c r="E181"/>
  <c r="C181"/>
  <c r="H180"/>
  <c r="F180"/>
  <c r="D180"/>
  <c r="I179"/>
  <c r="G179"/>
  <c r="E179"/>
  <c r="C179"/>
  <c r="H178"/>
  <c r="F178"/>
  <c r="D178"/>
  <c r="I177"/>
  <c r="G177"/>
  <c r="E177"/>
  <c r="C177"/>
  <c r="H176"/>
  <c r="F176"/>
  <c r="D176"/>
  <c r="I175"/>
  <c r="G175"/>
  <c r="E175"/>
  <c r="U281" i="1"/>
  <c r="V281"/>
  <c r="U279"/>
  <c r="V279"/>
  <c r="U277"/>
  <c r="V277"/>
  <c r="AU31"/>
  <c r="I200" i="8"/>
  <c r="G200"/>
  <c r="E200"/>
  <c r="C200"/>
  <c r="H199"/>
  <c r="F199"/>
  <c r="D199"/>
  <c r="I198"/>
  <c r="G198"/>
  <c r="E198"/>
  <c r="C198"/>
  <c r="H197"/>
  <c r="F197"/>
  <c r="D197"/>
  <c r="I196"/>
  <c r="G196"/>
  <c r="E196"/>
  <c r="C196"/>
  <c r="H195"/>
  <c r="F195"/>
  <c r="D195"/>
  <c r="I194"/>
  <c r="G194"/>
  <c r="E194"/>
  <c r="C194"/>
  <c r="H193"/>
  <c r="F193"/>
  <c r="D193"/>
  <c r="I192"/>
  <c r="G192"/>
  <c r="E192"/>
  <c r="C192"/>
  <c r="H191"/>
  <c r="F191"/>
  <c r="D191"/>
  <c r="I190"/>
  <c r="G190"/>
  <c r="E190"/>
  <c r="C190"/>
  <c r="H189"/>
  <c r="F189"/>
  <c r="D189"/>
  <c r="I188"/>
  <c r="G188"/>
  <c r="E188"/>
  <c r="C188"/>
  <c r="H187"/>
  <c r="F187"/>
  <c r="D187"/>
  <c r="I186"/>
  <c r="G186"/>
  <c r="E186"/>
  <c r="C186"/>
  <c r="H185"/>
  <c r="F185"/>
  <c r="D185"/>
  <c r="I184"/>
  <c r="G184"/>
  <c r="E184"/>
  <c r="C184"/>
  <c r="H183"/>
  <c r="F183"/>
  <c r="D183"/>
  <c r="I182"/>
  <c r="G182"/>
  <c r="E182"/>
  <c r="C182"/>
  <c r="H181"/>
  <c r="F181"/>
  <c r="D181"/>
  <c r="I180"/>
  <c r="G180"/>
  <c r="E180"/>
  <c r="C180"/>
  <c r="H179"/>
  <c r="F179"/>
  <c r="D179"/>
  <c r="I178"/>
  <c r="G178"/>
  <c r="E178"/>
  <c r="C178"/>
  <c r="H177"/>
  <c r="F177"/>
  <c r="D177"/>
  <c r="I176"/>
  <c r="G176"/>
  <c r="E176"/>
  <c r="C176"/>
  <c r="H175"/>
  <c r="F175"/>
  <c r="D175"/>
  <c r="U274" i="1"/>
  <c r="V274"/>
  <c r="U270"/>
  <c r="V270"/>
  <c r="I170" i="8"/>
  <c r="G170"/>
  <c r="E170"/>
  <c r="C170"/>
  <c r="H169"/>
  <c r="F169"/>
  <c r="D169"/>
  <c r="I168"/>
  <c r="G168"/>
  <c r="E168"/>
  <c r="C168"/>
  <c r="H167"/>
  <c r="F167"/>
  <c r="D167"/>
  <c r="I166"/>
  <c r="G166"/>
  <c r="E166"/>
  <c r="C166"/>
  <c r="H165"/>
  <c r="F165"/>
  <c r="D165"/>
  <c r="I164"/>
  <c r="G164"/>
  <c r="E164"/>
  <c r="C164"/>
  <c r="H163"/>
  <c r="F163"/>
  <c r="D163"/>
  <c r="I162"/>
  <c r="G162"/>
  <c r="E162"/>
  <c r="C162"/>
  <c r="H161"/>
  <c r="F161"/>
  <c r="D161"/>
  <c r="I160"/>
  <c r="G160"/>
  <c r="E160"/>
  <c r="C160"/>
  <c r="H159"/>
  <c r="F159"/>
  <c r="D159"/>
  <c r="I158"/>
  <c r="G158"/>
  <c r="E158"/>
  <c r="C158"/>
  <c r="H157"/>
  <c r="F157"/>
  <c r="D157"/>
  <c r="I156"/>
  <c r="G156"/>
  <c r="E156"/>
  <c r="C156"/>
  <c r="H155"/>
  <c r="F155"/>
  <c r="D155"/>
  <c r="I154"/>
  <c r="G154"/>
  <c r="E154"/>
  <c r="C154"/>
  <c r="H153"/>
  <c r="F153"/>
  <c r="D153"/>
  <c r="I152"/>
  <c r="G152"/>
  <c r="E152"/>
  <c r="C152"/>
  <c r="H151"/>
  <c r="F151"/>
  <c r="D151"/>
  <c r="I150"/>
  <c r="G150"/>
  <c r="E150"/>
  <c r="C150"/>
  <c r="H149"/>
  <c r="F149"/>
  <c r="D149"/>
  <c r="I148"/>
  <c r="G148"/>
  <c r="E148"/>
  <c r="C148"/>
  <c r="H147"/>
  <c r="F147"/>
  <c r="D147"/>
  <c r="I146"/>
  <c r="G146"/>
  <c r="E146"/>
  <c r="C146"/>
  <c r="H145"/>
  <c r="F145"/>
  <c r="D145"/>
  <c r="U272" i="1"/>
  <c r="V272"/>
  <c r="U275"/>
  <c r="V275"/>
  <c r="U273"/>
  <c r="V273"/>
  <c r="U271"/>
  <c r="V271"/>
  <c r="AC144"/>
  <c r="AC142"/>
  <c r="AC140"/>
  <c r="AA139"/>
  <c r="AA137"/>
  <c r="H170" i="8"/>
  <c r="F170"/>
  <c r="D170"/>
  <c r="I169"/>
  <c r="G169"/>
  <c r="E169"/>
  <c r="C169"/>
  <c r="H168"/>
  <c r="F168"/>
  <c r="D168"/>
  <c r="I167"/>
  <c r="G167"/>
  <c r="E167"/>
  <c r="C167"/>
  <c r="H166"/>
  <c r="F166"/>
  <c r="D166"/>
  <c r="I165"/>
  <c r="G165"/>
  <c r="E165"/>
  <c r="C165"/>
  <c r="H164"/>
  <c r="F164"/>
  <c r="D164"/>
  <c r="I163"/>
  <c r="G163"/>
  <c r="E163"/>
  <c r="C163"/>
  <c r="H162"/>
  <c r="F162"/>
  <c r="D162"/>
  <c r="I161"/>
  <c r="G161"/>
  <c r="E161"/>
  <c r="C161"/>
  <c r="H160"/>
  <c r="F160"/>
  <c r="D160"/>
  <c r="I159"/>
  <c r="G159"/>
  <c r="E159"/>
  <c r="C159"/>
  <c r="H158"/>
  <c r="F158"/>
  <c r="D158"/>
  <c r="I157"/>
  <c r="G157"/>
  <c r="E157"/>
  <c r="C157"/>
  <c r="H156"/>
  <c r="F156"/>
  <c r="D156"/>
  <c r="I155"/>
  <c r="G155"/>
  <c r="E155"/>
  <c r="C155"/>
  <c r="H154"/>
  <c r="F154"/>
  <c r="D154"/>
  <c r="I153"/>
  <c r="G153"/>
  <c r="E153"/>
  <c r="C153"/>
  <c r="H152"/>
  <c r="F152"/>
  <c r="D152"/>
  <c r="I151"/>
  <c r="G151"/>
  <c r="E151"/>
  <c r="C151"/>
  <c r="H150"/>
  <c r="F150"/>
  <c r="D150"/>
  <c r="I149"/>
  <c r="G149"/>
  <c r="E149"/>
  <c r="C149"/>
  <c r="H148"/>
  <c r="F148"/>
  <c r="D148"/>
  <c r="I147"/>
  <c r="G147"/>
  <c r="E147"/>
  <c r="C147"/>
  <c r="H146"/>
  <c r="F146"/>
  <c r="D146"/>
  <c r="I145"/>
  <c r="G145"/>
  <c r="E145"/>
  <c r="I112"/>
  <c r="I115"/>
  <c r="I117"/>
  <c r="I119"/>
  <c r="I121"/>
  <c r="I123"/>
  <c r="I125"/>
  <c r="I127"/>
  <c r="I129"/>
  <c r="I131"/>
  <c r="I133"/>
  <c r="I135"/>
  <c r="I137"/>
  <c r="I139"/>
  <c r="G112"/>
  <c r="G115"/>
  <c r="G117"/>
  <c r="G119"/>
  <c r="G121"/>
  <c r="G123"/>
  <c r="G125"/>
  <c r="G127"/>
  <c r="G129"/>
  <c r="G131"/>
  <c r="G133"/>
  <c r="G135"/>
  <c r="G137"/>
  <c r="G139"/>
  <c r="E112"/>
  <c r="E115"/>
  <c r="E117"/>
  <c r="E119"/>
  <c r="E121"/>
  <c r="E123"/>
  <c r="E125"/>
  <c r="E127"/>
  <c r="E129"/>
  <c r="E131"/>
  <c r="E133"/>
  <c r="E135"/>
  <c r="E137"/>
  <c r="E139"/>
  <c r="C117"/>
  <c r="C119"/>
  <c r="C121"/>
  <c r="C123"/>
  <c r="C125"/>
  <c r="C127"/>
  <c r="C129"/>
  <c r="C131"/>
  <c r="C133"/>
  <c r="C135"/>
  <c r="C137"/>
  <c r="C139"/>
  <c r="U267" i="1"/>
  <c r="U265"/>
  <c r="U263"/>
  <c r="H140" i="8"/>
  <c r="F140"/>
  <c r="D140"/>
  <c r="H138"/>
  <c r="F138"/>
  <c r="D138"/>
  <c r="H136"/>
  <c r="F136"/>
  <c r="D136"/>
  <c r="H134"/>
  <c r="F134"/>
  <c r="D134"/>
  <c r="H132"/>
  <c r="F132"/>
  <c r="D132"/>
  <c r="H130"/>
  <c r="F130"/>
  <c r="D130"/>
  <c r="H128"/>
  <c r="F128"/>
  <c r="D128"/>
  <c r="H126"/>
  <c r="F126"/>
  <c r="D126"/>
  <c r="H124"/>
  <c r="F124"/>
  <c r="D124"/>
  <c r="H122"/>
  <c r="F122"/>
  <c r="D122"/>
  <c r="H120"/>
  <c r="F120"/>
  <c r="D120"/>
  <c r="H118"/>
  <c r="F118"/>
  <c r="D118"/>
  <c r="H116"/>
  <c r="F116"/>
  <c r="D116"/>
  <c r="U268" i="1"/>
  <c r="U266"/>
  <c r="U264"/>
  <c r="X135"/>
  <c r="X133"/>
  <c r="X131"/>
  <c r="X129"/>
  <c r="X127"/>
  <c r="X125"/>
  <c r="X123"/>
  <c r="X121"/>
  <c r="X119"/>
  <c r="X117"/>
  <c r="X115"/>
  <c r="X113"/>
  <c r="X111"/>
  <c r="X108"/>
  <c r="P19"/>
  <c r="N19"/>
  <c r="U260"/>
  <c r="V260"/>
  <c r="U258"/>
  <c r="V258"/>
  <c r="AC83"/>
  <c r="AC82"/>
  <c r="AC81"/>
  <c r="AC80"/>
  <c r="Y83"/>
  <c r="Y81"/>
  <c r="Y79"/>
  <c r="I110" i="8"/>
  <c r="G110"/>
  <c r="E110"/>
  <c r="C110"/>
  <c r="H109"/>
  <c r="F109"/>
  <c r="D109"/>
  <c r="I108"/>
  <c r="G108"/>
  <c r="E108"/>
  <c r="C108"/>
  <c r="H107"/>
  <c r="F107"/>
  <c r="D107"/>
  <c r="I106"/>
  <c r="G106"/>
  <c r="E106"/>
  <c r="C106"/>
  <c r="H105"/>
  <c r="F105"/>
  <c r="D105"/>
  <c r="I104"/>
  <c r="G104"/>
  <c r="E104"/>
  <c r="C104"/>
  <c r="H103"/>
  <c r="F103"/>
  <c r="D103"/>
  <c r="I102"/>
  <c r="G102"/>
  <c r="E102"/>
  <c r="C102"/>
  <c r="H101"/>
  <c r="F101"/>
  <c r="D101"/>
  <c r="I100"/>
  <c r="G100"/>
  <c r="E100"/>
  <c r="C100"/>
  <c r="H99"/>
  <c r="F99"/>
  <c r="D99"/>
  <c r="I98"/>
  <c r="G98"/>
  <c r="E98"/>
  <c r="C98"/>
  <c r="H97"/>
  <c r="F97"/>
  <c r="D97"/>
  <c r="I96"/>
  <c r="G96"/>
  <c r="E96"/>
  <c r="C96"/>
  <c r="H95"/>
  <c r="F95"/>
  <c r="D95"/>
  <c r="I94"/>
  <c r="G94"/>
  <c r="E94"/>
  <c r="C94"/>
  <c r="H93"/>
  <c r="F93"/>
  <c r="D93"/>
  <c r="I92"/>
  <c r="G92"/>
  <c r="E92"/>
  <c r="C92"/>
  <c r="H91"/>
  <c r="F91"/>
  <c r="D91"/>
  <c r="I90"/>
  <c r="G90"/>
  <c r="E90"/>
  <c r="C90"/>
  <c r="H89"/>
  <c r="F89"/>
  <c r="D89"/>
  <c r="I88"/>
  <c r="G88"/>
  <c r="E88"/>
  <c r="C88"/>
  <c r="H87"/>
  <c r="F87"/>
  <c r="D87"/>
  <c r="I86"/>
  <c r="G86"/>
  <c r="E86"/>
  <c r="C86"/>
  <c r="H85"/>
  <c r="F85"/>
  <c r="D85"/>
  <c r="U261" i="1"/>
  <c r="V261"/>
  <c r="U259"/>
  <c r="V259"/>
  <c r="U257"/>
  <c r="V257"/>
  <c r="U256"/>
  <c r="V256"/>
  <c r="U255"/>
  <c r="H110" i="8"/>
  <c r="F110"/>
  <c r="D110"/>
  <c r="I109"/>
  <c r="G109"/>
  <c r="E109"/>
  <c r="C109"/>
  <c r="H108"/>
  <c r="F108"/>
  <c r="D108"/>
  <c r="I107"/>
  <c r="G107"/>
  <c r="E107"/>
  <c r="C107"/>
  <c r="H106"/>
  <c r="F106"/>
  <c r="D106"/>
  <c r="I105"/>
  <c r="G105"/>
  <c r="E105"/>
  <c r="C105"/>
  <c r="H104"/>
  <c r="F104"/>
  <c r="D104"/>
  <c r="I103"/>
  <c r="G103"/>
  <c r="E103"/>
  <c r="C103"/>
  <c r="H102"/>
  <c r="F102"/>
  <c r="D102"/>
  <c r="I101"/>
  <c r="G101"/>
  <c r="E101"/>
  <c r="C101"/>
  <c r="H100"/>
  <c r="F100"/>
  <c r="D100"/>
  <c r="I99"/>
  <c r="G99"/>
  <c r="E99"/>
  <c r="C99"/>
  <c r="H98"/>
  <c r="F98"/>
  <c r="D98"/>
  <c r="I97"/>
  <c r="G97"/>
  <c r="E97"/>
  <c r="C97"/>
  <c r="H96"/>
  <c r="F96"/>
  <c r="D96"/>
  <c r="I95"/>
  <c r="G95"/>
  <c r="E95"/>
  <c r="C95"/>
  <c r="H94"/>
  <c r="F94"/>
  <c r="D94"/>
  <c r="I93"/>
  <c r="G93"/>
  <c r="E93"/>
  <c r="C93"/>
  <c r="H92"/>
  <c r="F92"/>
  <c r="D92"/>
  <c r="I91"/>
  <c r="G91"/>
  <c r="E91"/>
  <c r="C91"/>
  <c r="H90"/>
  <c r="F90"/>
  <c r="D90"/>
  <c r="I89"/>
  <c r="G89"/>
  <c r="E89"/>
  <c r="C89"/>
  <c r="H88"/>
  <c r="F88"/>
  <c r="D88"/>
  <c r="I87"/>
  <c r="G87"/>
  <c r="E87"/>
  <c r="C87"/>
  <c r="H86"/>
  <c r="F86"/>
  <c r="D86"/>
  <c r="I85"/>
  <c r="G85"/>
  <c r="E85"/>
  <c r="C85"/>
  <c r="G77" i="6"/>
  <c r="G60" i="7"/>
  <c r="AC75" i="1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U254"/>
  <c r="U252"/>
  <c r="H80" i="8"/>
  <c r="F80"/>
  <c r="I79"/>
  <c r="G79"/>
  <c r="H78"/>
  <c r="F78"/>
  <c r="I77"/>
  <c r="G77"/>
  <c r="H76"/>
  <c r="F76"/>
  <c r="I75"/>
  <c r="G75"/>
  <c r="H74"/>
  <c r="F74"/>
  <c r="I73"/>
  <c r="G73"/>
  <c r="H72"/>
  <c r="F72"/>
  <c r="I71"/>
  <c r="G71"/>
  <c r="H70"/>
  <c r="F70"/>
  <c r="I69"/>
  <c r="G69"/>
  <c r="H68"/>
  <c r="F68"/>
  <c r="I67"/>
  <c r="G67"/>
  <c r="I66"/>
  <c r="G66"/>
  <c r="H65"/>
  <c r="F65"/>
  <c r="H64"/>
  <c r="F64"/>
  <c r="I63"/>
  <c r="G63"/>
  <c r="I62"/>
  <c r="G62"/>
  <c r="H61"/>
  <c r="F61"/>
  <c r="H60"/>
  <c r="F60"/>
  <c r="H59"/>
  <c r="F59"/>
  <c r="H58"/>
  <c r="F58"/>
  <c r="H57"/>
  <c r="F57"/>
  <c r="H56"/>
  <c r="F56"/>
  <c r="H55"/>
  <c r="F55"/>
  <c r="U253" i="1"/>
  <c r="U251"/>
  <c r="I80" i="8"/>
  <c r="G80"/>
  <c r="H79"/>
  <c r="F79"/>
  <c r="I78"/>
  <c r="G78"/>
  <c r="H77"/>
  <c r="F77"/>
  <c r="I76"/>
  <c r="G76"/>
  <c r="H75"/>
  <c r="F75"/>
  <c r="I74"/>
  <c r="G74"/>
  <c r="H73"/>
  <c r="F73"/>
  <c r="I72"/>
  <c r="G72"/>
  <c r="H71"/>
  <c r="F71"/>
  <c r="I70"/>
  <c r="G70"/>
  <c r="H69"/>
  <c r="F69"/>
  <c r="I68"/>
  <c r="G68"/>
  <c r="H67"/>
  <c r="F67"/>
  <c r="H66"/>
  <c r="F66"/>
  <c r="I65"/>
  <c r="G65"/>
  <c r="I64"/>
  <c r="G64"/>
  <c r="H63"/>
  <c r="F63"/>
  <c r="H62"/>
  <c r="F62"/>
  <c r="I61"/>
  <c r="G61"/>
  <c r="I60"/>
  <c r="G60"/>
  <c r="I59"/>
  <c r="G59"/>
  <c r="I58"/>
  <c r="G58"/>
  <c r="I57"/>
  <c r="G57"/>
  <c r="I56"/>
  <c r="G56"/>
  <c r="I55"/>
  <c r="G55"/>
  <c r="Y75" i="1"/>
  <c r="Y73"/>
  <c r="Y69"/>
  <c r="Y65"/>
  <c r="Y57"/>
  <c r="X73"/>
  <c r="X69"/>
  <c r="Y72"/>
  <c r="Y70"/>
  <c r="Y68"/>
  <c r="Y66"/>
  <c r="Y64"/>
  <c r="Y61"/>
  <c r="Y53"/>
  <c r="U246"/>
  <c r="H50" i="8"/>
  <c r="F50"/>
  <c r="I49"/>
  <c r="G49"/>
  <c r="H48"/>
  <c r="F48"/>
  <c r="I47"/>
  <c r="G47"/>
  <c r="H46"/>
  <c r="F46"/>
  <c r="I45"/>
  <c r="G45"/>
  <c r="H44"/>
  <c r="F44"/>
  <c r="I43"/>
  <c r="G43"/>
  <c r="H42"/>
  <c r="F42"/>
  <c r="I41"/>
  <c r="G41"/>
  <c r="H40"/>
  <c r="F40"/>
  <c r="I39"/>
  <c r="G39"/>
  <c r="I38"/>
  <c r="G38"/>
  <c r="H37"/>
  <c r="F37"/>
  <c r="H36"/>
  <c r="F36"/>
  <c r="I35"/>
  <c r="G35"/>
  <c r="I34"/>
  <c r="G34"/>
  <c r="I33"/>
  <c r="G33"/>
  <c r="I32"/>
  <c r="G32"/>
  <c r="I31"/>
  <c r="G31"/>
  <c r="I30"/>
  <c r="G30"/>
  <c r="I29"/>
  <c r="G29"/>
  <c r="I28"/>
  <c r="G28"/>
  <c r="I27"/>
  <c r="G27"/>
  <c r="I26"/>
  <c r="G26"/>
  <c r="I25"/>
  <c r="G25"/>
  <c r="I50"/>
  <c r="G50"/>
  <c r="H49"/>
  <c r="F49"/>
  <c r="I48"/>
  <c r="G48"/>
  <c r="H47"/>
  <c r="F47"/>
  <c r="I46"/>
  <c r="G46"/>
  <c r="H45"/>
  <c r="F45"/>
  <c r="I44"/>
  <c r="G44"/>
  <c r="H43"/>
  <c r="F43"/>
  <c r="I42"/>
  <c r="G42"/>
  <c r="H41"/>
  <c r="F41"/>
  <c r="I40"/>
  <c r="G40"/>
  <c r="H39"/>
  <c r="F39"/>
  <c r="H38"/>
  <c r="F38"/>
  <c r="I37"/>
  <c r="G37"/>
  <c r="I36"/>
  <c r="G36"/>
  <c r="H35"/>
  <c r="F35"/>
  <c r="H34"/>
  <c r="F34"/>
  <c r="H33"/>
  <c r="F33"/>
  <c r="H32"/>
  <c r="F32"/>
  <c r="H31"/>
  <c r="F31"/>
  <c r="H30"/>
  <c r="F30"/>
  <c r="H29"/>
  <c r="F29"/>
  <c r="H28"/>
  <c r="F28"/>
  <c r="H27"/>
  <c r="F27"/>
  <c r="H26"/>
  <c r="F26"/>
  <c r="H25"/>
  <c r="F25"/>
  <c r="Y59" i="1"/>
  <c r="Y55"/>
  <c r="Y51"/>
  <c r="X61"/>
  <c r="X65"/>
  <c r="X57"/>
  <c r="X67"/>
  <c r="X63"/>
  <c r="X59"/>
  <c r="X53"/>
  <c r="Y62"/>
  <c r="Y60"/>
  <c r="Y58"/>
  <c r="Y56"/>
  <c r="Y54"/>
  <c r="Y52"/>
  <c r="Y50"/>
  <c r="U250"/>
  <c r="X39"/>
  <c r="X55"/>
  <c r="X51"/>
  <c r="X74"/>
  <c r="X72"/>
  <c r="X70"/>
  <c r="X68"/>
  <c r="X66"/>
  <c r="X64"/>
  <c r="X62"/>
  <c r="X60"/>
  <c r="X58"/>
  <c r="X56"/>
  <c r="X54"/>
  <c r="X52"/>
  <c r="X50"/>
  <c r="W71"/>
  <c r="W63"/>
  <c r="X44"/>
  <c r="X31"/>
  <c r="W75"/>
  <c r="W67"/>
  <c r="W59"/>
  <c r="Y35"/>
  <c r="W73"/>
  <c r="W69"/>
  <c r="W65"/>
  <c r="W61"/>
  <c r="W57"/>
  <c r="Y43"/>
  <c r="Y27"/>
  <c r="W74"/>
  <c r="W72"/>
  <c r="W70"/>
  <c r="W68"/>
  <c r="W66"/>
  <c r="W64"/>
  <c r="W62"/>
  <c r="W60"/>
  <c r="W58"/>
  <c r="W56"/>
  <c r="C67" i="8"/>
  <c r="C65"/>
  <c r="C63"/>
  <c r="C61"/>
  <c r="Y39" i="1"/>
  <c r="Y31"/>
  <c r="Y23"/>
  <c r="Y45"/>
  <c r="Y41"/>
  <c r="Y37"/>
  <c r="Y33"/>
  <c r="Y29"/>
  <c r="Y25"/>
  <c r="Y21"/>
  <c r="Y44"/>
  <c r="Y42"/>
  <c r="Y40"/>
  <c r="Y38"/>
  <c r="Y36"/>
  <c r="Y34"/>
  <c r="Y32"/>
  <c r="Y30"/>
  <c r="Y28"/>
  <c r="Y26"/>
  <c r="Y24"/>
  <c r="Y22"/>
  <c r="Y20"/>
  <c r="X45"/>
  <c r="X43"/>
  <c r="X35"/>
  <c r="X27"/>
  <c r="X41"/>
  <c r="X37"/>
  <c r="X33"/>
  <c r="X29"/>
  <c r="X23"/>
  <c r="X42"/>
  <c r="X40"/>
  <c r="X38"/>
  <c r="X36"/>
  <c r="X34"/>
  <c r="X32"/>
  <c r="X30"/>
  <c r="X28"/>
  <c r="X25"/>
  <c r="X21"/>
  <c r="W37"/>
  <c r="U243"/>
  <c r="U247"/>
  <c r="U244"/>
  <c r="U245"/>
  <c r="W45"/>
  <c r="W41"/>
  <c r="W33"/>
  <c r="W43"/>
  <c r="W39"/>
  <c r="W35"/>
  <c r="W31"/>
  <c r="W44"/>
  <c r="W42"/>
  <c r="W40"/>
  <c r="W38"/>
  <c r="W36"/>
  <c r="W34"/>
  <c r="W32"/>
  <c r="W30"/>
  <c r="C39" i="8"/>
  <c r="C37"/>
  <c r="C35"/>
  <c r="U249" i="1"/>
  <c r="U248"/>
  <c r="U242"/>
  <c r="U241"/>
  <c r="J81" i="6"/>
  <c r="J64" i="7"/>
  <c r="I81" i="6"/>
  <c r="I64" i="7"/>
  <c r="E80" i="6"/>
  <c r="E63" i="7"/>
  <c r="F79" i="6"/>
  <c r="F62" i="7"/>
  <c r="E79" i="6"/>
  <c r="E62" i="7"/>
  <c r="I77" i="6"/>
  <c r="I60" i="7"/>
  <c r="H77" i="6"/>
  <c r="H60" i="7"/>
  <c r="F78" i="6"/>
  <c r="F61" i="7"/>
  <c r="E78" i="6"/>
  <c r="E61" i="7"/>
  <c r="G76" i="6"/>
  <c r="G59" i="7"/>
  <c r="X26" i="1"/>
  <c r="X24"/>
  <c r="X22"/>
  <c r="X20"/>
  <c r="W29"/>
  <c r="W55"/>
  <c r="C60" i="8"/>
  <c r="W54" i="1"/>
  <c r="C59" i="8"/>
  <c r="W53" i="1"/>
  <c r="C58" i="8"/>
  <c r="W52" i="1"/>
  <c r="C57" i="8"/>
  <c r="W51" i="1"/>
  <c r="C56" i="8"/>
  <c r="W50" i="1"/>
  <c r="C34" i="8"/>
  <c r="W28" i="1"/>
  <c r="W27"/>
  <c r="C33" i="8"/>
  <c r="C32"/>
  <c r="W26" i="1"/>
  <c r="W25"/>
  <c r="C31" i="8"/>
  <c r="C30"/>
  <c r="W24" i="1"/>
  <c r="C29" i="8"/>
  <c r="C28"/>
  <c r="W23" i="1"/>
  <c r="W22"/>
  <c r="C27" i="8"/>
  <c r="C26"/>
  <c r="W21" i="1"/>
  <c r="W20"/>
  <c r="H75" i="6"/>
  <c r="H58" i="7"/>
  <c r="G75" i="6"/>
  <c r="G58" i="7"/>
  <c r="J76" i="6"/>
  <c r="J59" i="7"/>
  <c r="J79" i="6"/>
  <c r="J62" i="7"/>
  <c r="I79" i="6"/>
  <c r="I62" i="7"/>
  <c r="I80" i="6"/>
  <c r="I63" i="7"/>
  <c r="H80" i="6"/>
  <c r="H63" i="7"/>
  <c r="F81" i="6"/>
  <c r="F64" i="7"/>
  <c r="E81" i="6"/>
  <c r="E64" i="7"/>
  <c r="G81" i="6"/>
  <c r="G64" i="7"/>
  <c r="F80" i="6"/>
  <c r="F63" i="7"/>
  <c r="G79" i="6"/>
  <c r="G62" i="7"/>
  <c r="J78" i="6"/>
  <c r="J61" i="7"/>
  <c r="I78" i="6"/>
  <c r="I61" i="7"/>
  <c r="H78" i="6"/>
  <c r="H61" i="7"/>
  <c r="G78" i="6"/>
  <c r="G61" i="7"/>
  <c r="J77" i="6"/>
  <c r="J60" i="7"/>
  <c r="F77" i="6"/>
  <c r="F60" i="7"/>
  <c r="E77" i="6"/>
  <c r="E60" i="7"/>
  <c r="D77" i="6"/>
  <c r="D60" i="7"/>
  <c r="H76" i="6"/>
  <c r="H59" i="7"/>
  <c r="AT31" i="1"/>
  <c r="AR31"/>
  <c r="Q241"/>
  <c r="T241"/>
  <c r="V241"/>
  <c r="Q243"/>
  <c r="T243"/>
  <c r="V243"/>
  <c r="X199"/>
  <c r="AB198"/>
  <c r="X198"/>
  <c r="Z138"/>
  <c r="Z108"/>
  <c r="Z107"/>
  <c r="AB79"/>
  <c r="AB78"/>
  <c r="AB77"/>
  <c r="AV22"/>
  <c r="AB49"/>
  <c r="AB48"/>
  <c r="AB47"/>
  <c r="AV19"/>
  <c r="Y109"/>
  <c r="W107"/>
  <c r="Q242"/>
  <c r="T242"/>
  <c r="AA109"/>
  <c r="AA107"/>
  <c r="AV31"/>
  <c r="AC169"/>
  <c r="AC167"/>
  <c r="J80" i="6"/>
  <c r="J63" i="7"/>
  <c r="AC168" i="1"/>
  <c r="AC199"/>
  <c r="AB199"/>
  <c r="Z199"/>
  <c r="AC198"/>
  <c r="AA198"/>
  <c r="AU34"/>
  <c r="Y198"/>
  <c r="AB197"/>
  <c r="Z197"/>
  <c r="X197"/>
  <c r="H201" i="8"/>
  <c r="F201"/>
  <c r="D201"/>
  <c r="H204"/>
  <c r="F204"/>
  <c r="D204"/>
  <c r="I203"/>
  <c r="G203"/>
  <c r="E203"/>
  <c r="H202"/>
  <c r="F202"/>
  <c r="D202"/>
  <c r="Q284" i="1"/>
  <c r="T284"/>
  <c r="Q286"/>
  <c r="T286"/>
  <c r="Q288"/>
  <c r="T288"/>
  <c r="I201" i="8"/>
  <c r="G201"/>
  <c r="E201"/>
  <c r="I204"/>
  <c r="G204"/>
  <c r="E204"/>
  <c r="Q285" i="1"/>
  <c r="T285"/>
  <c r="Q287"/>
  <c r="T287"/>
  <c r="Q289"/>
  <c r="T289"/>
  <c r="H171" i="8"/>
  <c r="F171"/>
  <c r="D171"/>
  <c r="H174"/>
  <c r="F174"/>
  <c r="D174"/>
  <c r="I173"/>
  <c r="G173"/>
  <c r="E173"/>
  <c r="H172"/>
  <c r="F172"/>
  <c r="D172"/>
  <c r="Q277" i="1"/>
  <c r="T277"/>
  <c r="Q279"/>
  <c r="T279"/>
  <c r="Q281"/>
  <c r="T281"/>
  <c r="I171" i="8"/>
  <c r="G171"/>
  <c r="E171"/>
  <c r="I174"/>
  <c r="G174"/>
  <c r="E174"/>
  <c r="Q278" i="1"/>
  <c r="T278"/>
  <c r="Q280"/>
  <c r="T280"/>
  <c r="Q282"/>
  <c r="T282"/>
  <c r="H141" i="8"/>
  <c r="F141"/>
  <c r="D141"/>
  <c r="H144"/>
  <c r="F144"/>
  <c r="D144"/>
  <c r="I143"/>
  <c r="G143"/>
  <c r="E143"/>
  <c r="H142"/>
  <c r="F142"/>
  <c r="D142"/>
  <c r="Q270" i="1"/>
  <c r="T270"/>
  <c r="Q272"/>
  <c r="T272"/>
  <c r="Q274"/>
  <c r="T274"/>
  <c r="AB139"/>
  <c r="Z139"/>
  <c r="X139"/>
  <c r="AC138"/>
  <c r="AA138"/>
  <c r="AU28"/>
  <c r="Y138"/>
  <c r="AB137"/>
  <c r="Z137"/>
  <c r="X137"/>
  <c r="I141" i="8"/>
  <c r="G141"/>
  <c r="E141"/>
  <c r="I144"/>
  <c r="G144"/>
  <c r="E144"/>
  <c r="Q271" i="1"/>
  <c r="T271"/>
  <c r="Q273"/>
  <c r="T273"/>
  <c r="Q275"/>
  <c r="T275"/>
  <c r="AV25"/>
  <c r="AC108"/>
  <c r="AC107"/>
  <c r="H111" i="8"/>
  <c r="F111"/>
  <c r="D111"/>
  <c r="H114"/>
  <c r="F114"/>
  <c r="D114"/>
  <c r="I113"/>
  <c r="G113"/>
  <c r="E113"/>
  <c r="H112"/>
  <c r="F112"/>
  <c r="D112"/>
  <c r="Q263" i="1"/>
  <c r="T263"/>
  <c r="Q265"/>
  <c r="T265"/>
  <c r="Q267"/>
  <c r="T267"/>
  <c r="X109"/>
  <c r="Y108"/>
  <c r="W108"/>
  <c r="X107"/>
  <c r="I111" i="8"/>
  <c r="G111"/>
  <c r="E111"/>
  <c r="I114"/>
  <c r="G114"/>
  <c r="E114"/>
  <c r="Q264" i="1"/>
  <c r="T264"/>
  <c r="Q266"/>
  <c r="T266"/>
  <c r="Q268"/>
  <c r="T268"/>
  <c r="AT22"/>
  <c r="C81" i="8"/>
  <c r="H81"/>
  <c r="F81"/>
  <c r="D81"/>
  <c r="H84"/>
  <c r="F84"/>
  <c r="D84"/>
  <c r="I83"/>
  <c r="G83"/>
  <c r="E83"/>
  <c r="C83"/>
  <c r="H82"/>
  <c r="F82"/>
  <c r="D82"/>
  <c r="Q256" i="1"/>
  <c r="T256"/>
  <c r="Q258"/>
  <c r="T258"/>
  <c r="Q260"/>
  <c r="T260"/>
  <c r="AC79"/>
  <c r="AA79"/>
  <c r="AC78"/>
  <c r="AA78"/>
  <c r="AC77"/>
  <c r="AW22"/>
  <c r="AA77"/>
  <c r="X79"/>
  <c r="Y78"/>
  <c r="W78"/>
  <c r="X77"/>
  <c r="I81" i="8"/>
  <c r="G81"/>
  <c r="E81"/>
  <c r="I84"/>
  <c r="G84"/>
  <c r="E84"/>
  <c r="C84"/>
  <c r="Q257" i="1"/>
  <c r="T257"/>
  <c r="Q259"/>
  <c r="T259"/>
  <c r="Q261"/>
  <c r="T261"/>
  <c r="W49"/>
  <c r="I51" i="8"/>
  <c r="G51"/>
  <c r="I54"/>
  <c r="G54"/>
  <c r="I53"/>
  <c r="G53"/>
  <c r="Q248" i="1"/>
  <c r="T248"/>
  <c r="V248"/>
  <c r="Q250"/>
  <c r="T250"/>
  <c r="Q253"/>
  <c r="T253"/>
  <c r="Q252"/>
  <c r="T252"/>
  <c r="F494"/>
  <c r="J461"/>
  <c r="K461"/>
  <c r="AC49"/>
  <c r="AA49"/>
  <c r="AC48"/>
  <c r="AA48"/>
  <c r="AC47"/>
  <c r="AW19"/>
  <c r="AA47"/>
  <c r="H51" i="8"/>
  <c r="F51"/>
  <c r="H54"/>
  <c r="F54"/>
  <c r="H53"/>
  <c r="F53"/>
  <c r="Q249" i="1"/>
  <c r="T249"/>
  <c r="Q251"/>
  <c r="T251"/>
  <c r="Q254"/>
  <c r="T254"/>
  <c r="I24" i="8"/>
  <c r="J75" i="6"/>
  <c r="J58" i="7"/>
  <c r="I23" i="8"/>
  <c r="I22"/>
  <c r="AC17" i="1"/>
  <c r="AW16"/>
  <c r="Q247"/>
  <c r="T247"/>
  <c r="V247"/>
  <c r="H24" i="8"/>
  <c r="H23"/>
  <c r="I75" i="6"/>
  <c r="I58" i="7"/>
  <c r="AB17" i="1"/>
  <c r="H22" i="8"/>
  <c r="AV16" i="1"/>
  <c r="Q246"/>
  <c r="T246"/>
  <c r="V246"/>
  <c r="G24" i="8"/>
  <c r="G23"/>
  <c r="G22"/>
  <c r="AA17" i="1"/>
  <c r="AU16"/>
  <c r="Q245"/>
  <c r="T245"/>
  <c r="V245"/>
  <c r="F24" i="8"/>
  <c r="F23"/>
  <c r="Z17" i="1"/>
  <c r="F22" i="8"/>
  <c r="AT16" i="1"/>
  <c r="Q244"/>
  <c r="T244"/>
  <c r="D22" i="8"/>
  <c r="D24"/>
  <c r="D23"/>
  <c r="Y18" i="1"/>
  <c r="F75" i="6"/>
  <c r="F58" i="7"/>
  <c r="I467" i="1"/>
  <c r="I468"/>
  <c r="W47"/>
  <c r="X19"/>
  <c r="D467"/>
  <c r="D468"/>
  <c r="D494"/>
  <c r="H494"/>
  <c r="I473"/>
  <c r="D75" i="6"/>
  <c r="D58" i="7"/>
  <c r="Y49" i="1"/>
  <c r="Y19"/>
  <c r="Y17"/>
  <c r="X49"/>
  <c r="O241"/>
  <c r="E10"/>
  <c r="Z241"/>
  <c r="Z242"/>
  <c r="AA242"/>
  <c r="D52" i="8"/>
  <c r="D54"/>
  <c r="D53"/>
  <c r="D51"/>
  <c r="X47" i="1"/>
  <c r="X17"/>
  <c r="W19"/>
  <c r="J489"/>
  <c r="F467"/>
  <c r="F468"/>
  <c r="E75" i="6"/>
  <c r="E58" i="7"/>
  <c r="J488" i="1"/>
  <c r="E494"/>
  <c r="G494"/>
  <c r="I494"/>
  <c r="J462"/>
  <c r="K462"/>
  <c r="E467"/>
  <c r="E468"/>
  <c r="G467"/>
  <c r="G468"/>
  <c r="F76" i="6"/>
  <c r="F59" i="7"/>
  <c r="E76" i="6"/>
  <c r="E59" i="7"/>
  <c r="D76" i="6"/>
  <c r="D59" i="7"/>
  <c r="W48" i="1"/>
  <c r="W17"/>
  <c r="H467"/>
  <c r="H468"/>
  <c r="Y47"/>
  <c r="E23" i="8"/>
  <c r="E22"/>
  <c r="E24"/>
  <c r="E21"/>
  <c r="C53"/>
  <c r="C51"/>
  <c r="C52"/>
  <c r="C54"/>
  <c r="D517" i="1"/>
  <c r="C517"/>
  <c r="C525"/>
  <c r="C23" i="8"/>
  <c r="C22"/>
  <c r="C24"/>
  <c r="E53"/>
  <c r="E52"/>
  <c r="E54"/>
  <c r="E51"/>
  <c r="J487" i="1"/>
  <c r="J460"/>
  <c r="H472"/>
  <c r="E472"/>
  <c r="C472"/>
  <c r="Y48"/>
  <c r="X48"/>
  <c r="X18"/>
  <c r="AR16"/>
  <c r="W18"/>
  <c r="Z243"/>
  <c r="AA243"/>
  <c r="V249"/>
  <c r="Q255"/>
  <c r="T255"/>
  <c r="V242"/>
  <c r="V253"/>
  <c r="V254"/>
  <c r="V252"/>
  <c r="AT19"/>
  <c r="V264"/>
  <c r="V268"/>
  <c r="V263"/>
  <c r="V267"/>
  <c r="V266"/>
  <c r="V265"/>
  <c r="D52" i="7"/>
  <c r="D23" i="6"/>
  <c r="D67"/>
  <c r="C463" i="1"/>
  <c r="D45" i="6"/>
  <c r="C11" i="8"/>
  <c r="M262" i="1"/>
  <c r="D56" i="6"/>
  <c r="D34"/>
  <c r="D13" i="7"/>
  <c r="C490" i="1"/>
  <c r="C335"/>
  <c r="W76"/>
  <c r="W79"/>
  <c r="W77"/>
  <c r="AQ22"/>
  <c r="V255"/>
  <c r="V244"/>
  <c r="V251"/>
  <c r="V250"/>
  <c r="AW31"/>
  <c r="AT25"/>
  <c r="AR34"/>
  <c r="Y106"/>
  <c r="Y110"/>
  <c r="Y112"/>
  <c r="Y114"/>
  <c r="Y116"/>
  <c r="Y118"/>
  <c r="Y120"/>
  <c r="Y122"/>
  <c r="Y124"/>
  <c r="Y126"/>
  <c r="Y128"/>
  <c r="Y130"/>
  <c r="Y132"/>
  <c r="Y134"/>
  <c r="Y107"/>
  <c r="Y111"/>
  <c r="Y113"/>
  <c r="Y115"/>
  <c r="Y117"/>
  <c r="Y119"/>
  <c r="Y121"/>
  <c r="Y123"/>
  <c r="Y125"/>
  <c r="Y127"/>
  <c r="Y129"/>
  <c r="Y131"/>
  <c r="Y133"/>
  <c r="Y135"/>
  <c r="W106"/>
  <c r="W110"/>
  <c r="W112"/>
  <c r="W114"/>
  <c r="W116"/>
  <c r="W118"/>
  <c r="W120"/>
  <c r="W122"/>
  <c r="W124"/>
  <c r="W126"/>
  <c r="W128"/>
  <c r="W130"/>
  <c r="W132"/>
  <c r="W134"/>
  <c r="W109"/>
  <c r="W111"/>
  <c r="W113"/>
  <c r="AQ25"/>
  <c r="W115"/>
  <c r="W117"/>
  <c r="W119"/>
  <c r="W121"/>
  <c r="W123"/>
  <c r="W125"/>
  <c r="W127"/>
  <c r="W129"/>
  <c r="W131"/>
  <c r="W133"/>
  <c r="W135"/>
  <c r="AQ19"/>
  <c r="AT28"/>
  <c r="AV34"/>
  <c r="AU25"/>
  <c r="AS34"/>
  <c r="AW34"/>
  <c r="AT34"/>
  <c r="AR28"/>
  <c r="AV28"/>
  <c r="AS28"/>
  <c r="AW28"/>
  <c r="AR25"/>
  <c r="AW25"/>
  <c r="AS25"/>
  <c r="AR22"/>
  <c r="AS22"/>
  <c r="AU22"/>
  <c r="AU19"/>
  <c r="AA241"/>
  <c r="AS16"/>
  <c r="AS19"/>
  <c r="K460"/>
  <c r="AR19"/>
  <c r="AQ16"/>
  <c r="C501"/>
  <c r="J490"/>
  <c r="N262"/>
  <c r="N20"/>
  <c r="W140"/>
  <c r="M269"/>
  <c r="N269"/>
  <c r="D57" i="6"/>
  <c r="D35"/>
  <c r="D14" i="7"/>
  <c r="C491" i="1"/>
  <c r="C365"/>
  <c r="U269"/>
  <c r="D46" i="6"/>
  <c r="C12" i="8"/>
  <c r="D53" i="7"/>
  <c r="D24" i="6"/>
  <c r="D79"/>
  <c r="D62" i="7"/>
  <c r="D68" i="6"/>
  <c r="C464" i="1"/>
  <c r="C145" i="8"/>
  <c r="U262" i="1"/>
  <c r="C112" i="8"/>
  <c r="C114"/>
  <c r="C115"/>
  <c r="C111"/>
  <c r="C113"/>
  <c r="C475" i="1"/>
  <c r="J463"/>
  <c r="D78" i="6"/>
  <c r="D61" i="7"/>
  <c r="AM201" i="1"/>
  <c r="AM172"/>
  <c r="AG201"/>
  <c r="AI201"/>
  <c r="AK201"/>
  <c r="AH202"/>
  <c r="AJ202"/>
  <c r="AL202"/>
  <c r="AG203"/>
  <c r="AI203"/>
  <c r="AK203"/>
  <c r="AH204"/>
  <c r="AJ204"/>
  <c r="AL204"/>
  <c r="AG205"/>
  <c r="AI205"/>
  <c r="AK205"/>
  <c r="AM205"/>
  <c r="AH206"/>
  <c r="AJ206"/>
  <c r="AL206"/>
  <c r="AG207"/>
  <c r="AI207"/>
  <c r="AK207"/>
  <c r="AM207"/>
  <c r="AH208"/>
  <c r="AJ208"/>
  <c r="AL208"/>
  <c r="AG209"/>
  <c r="AI209"/>
  <c r="AK209"/>
  <c r="AM209"/>
  <c r="AH210"/>
  <c r="AJ210"/>
  <c r="AL210"/>
  <c r="AG211"/>
  <c r="AI211"/>
  <c r="AK211"/>
  <c r="AM211"/>
  <c r="AH212"/>
  <c r="AJ212"/>
  <c r="AL212"/>
  <c r="AG213"/>
  <c r="AI213"/>
  <c r="AK213"/>
  <c r="AM213"/>
  <c r="AH214"/>
  <c r="AJ214"/>
  <c r="AL214"/>
  <c r="AG215"/>
  <c r="AI215"/>
  <c r="AK215"/>
  <c r="AM215"/>
  <c r="AH216"/>
  <c r="AJ216"/>
  <c r="AL216"/>
  <c r="AG217"/>
  <c r="AI217"/>
  <c r="AK217"/>
  <c r="AM217"/>
  <c r="AH218"/>
  <c r="AJ218"/>
  <c r="AL218"/>
  <c r="AG219"/>
  <c r="AI219"/>
  <c r="AK219"/>
  <c r="AM219"/>
  <c r="AH220"/>
  <c r="AJ220"/>
  <c r="AL220"/>
  <c r="AG221"/>
  <c r="AI221"/>
  <c r="AK221"/>
  <c r="AM221"/>
  <c r="AH222"/>
  <c r="AJ222"/>
  <c r="AL222"/>
  <c r="AG223"/>
  <c r="AI223"/>
  <c r="AK223"/>
  <c r="AM223"/>
  <c r="AH224"/>
  <c r="AJ224"/>
  <c r="AL224"/>
  <c r="AG225"/>
  <c r="AI225"/>
  <c r="AK225"/>
  <c r="AM225"/>
  <c r="AH201"/>
  <c r="AJ201"/>
  <c r="AL201"/>
  <c r="AG202"/>
  <c r="AI202"/>
  <c r="AK202"/>
  <c r="AM202"/>
  <c r="AH203"/>
  <c r="AJ203"/>
  <c r="AL203"/>
  <c r="AG204"/>
  <c r="AI204"/>
  <c r="AK204"/>
  <c r="AM204"/>
  <c r="AH205"/>
  <c r="AJ205"/>
  <c r="AL205"/>
  <c r="AG206"/>
  <c r="AI206"/>
  <c r="AK206"/>
  <c r="AM206"/>
  <c r="AH207"/>
  <c r="AJ207"/>
  <c r="AL207"/>
  <c r="AG208"/>
  <c r="AI208"/>
  <c r="AK208"/>
  <c r="AM208"/>
  <c r="AH209"/>
  <c r="AJ209"/>
  <c r="AL209"/>
  <c r="AG210"/>
  <c r="AI210"/>
  <c r="AK210"/>
  <c r="AM210"/>
  <c r="AH211"/>
  <c r="AJ211"/>
  <c r="AL211"/>
  <c r="AG212"/>
  <c r="AI212"/>
  <c r="AK212"/>
  <c r="AM212"/>
  <c r="AH213"/>
  <c r="AJ213"/>
  <c r="AL213"/>
  <c r="AG214"/>
  <c r="AI214"/>
  <c r="AK214"/>
  <c r="AM214"/>
  <c r="AH215"/>
  <c r="AJ215"/>
  <c r="AL215"/>
  <c r="AG216"/>
  <c r="AI216"/>
  <c r="AK216"/>
  <c r="AM216"/>
  <c r="AH217"/>
  <c r="AJ217"/>
  <c r="AL217"/>
  <c r="AG218"/>
  <c r="AI218"/>
  <c r="AK218"/>
  <c r="AM218"/>
  <c r="AH219"/>
  <c r="AJ219"/>
  <c r="AL219"/>
  <c r="AG220"/>
  <c r="AI220"/>
  <c r="AK220"/>
  <c r="AM220"/>
  <c r="AH221"/>
  <c r="AJ221"/>
  <c r="AL221"/>
  <c r="AG222"/>
  <c r="AI222"/>
  <c r="AK222"/>
  <c r="AM222"/>
  <c r="AH223"/>
  <c r="AJ223"/>
  <c r="AL223"/>
  <c r="AG224"/>
  <c r="AI224"/>
  <c r="AK224"/>
  <c r="AM224"/>
  <c r="AH225"/>
  <c r="AJ225"/>
  <c r="AL225"/>
  <c r="AG171"/>
  <c r="AI171"/>
  <c r="AK171"/>
  <c r="AM171"/>
  <c r="AH172"/>
  <c r="AJ172"/>
  <c r="AL172"/>
  <c r="AG173"/>
  <c r="AI173"/>
  <c r="AK173"/>
  <c r="AM173"/>
  <c r="AH174"/>
  <c r="AJ174"/>
  <c r="AL174"/>
  <c r="AG175"/>
  <c r="AI175"/>
  <c r="AK175"/>
  <c r="AM175"/>
  <c r="AH176"/>
  <c r="AJ176"/>
  <c r="AL176"/>
  <c r="AG177"/>
  <c r="AI177"/>
  <c r="AK177"/>
  <c r="AM177"/>
  <c r="AH178"/>
  <c r="AJ178"/>
  <c r="AL178"/>
  <c r="AG179"/>
  <c r="AI179"/>
  <c r="AK179"/>
  <c r="AM179"/>
  <c r="AH180"/>
  <c r="AJ180"/>
  <c r="AL180"/>
  <c r="AG181"/>
  <c r="AI181"/>
  <c r="AK181"/>
  <c r="AM181"/>
  <c r="AH182"/>
  <c r="AJ182"/>
  <c r="AL182"/>
  <c r="AG183"/>
  <c r="AI183"/>
  <c r="AK183"/>
  <c r="AM183"/>
  <c r="AH184"/>
  <c r="AJ184"/>
  <c r="AL184"/>
  <c r="AG185"/>
  <c r="AI185"/>
  <c r="AK185"/>
  <c r="AM185"/>
  <c r="AH186"/>
  <c r="AJ186"/>
  <c r="AL186"/>
  <c r="AG187"/>
  <c r="AI187"/>
  <c r="AK187"/>
  <c r="AM187"/>
  <c r="AH188"/>
  <c r="AJ188"/>
  <c r="AL188"/>
  <c r="AG189"/>
  <c r="AI189"/>
  <c r="AK189"/>
  <c r="AM189"/>
  <c r="AH190"/>
  <c r="AJ190"/>
  <c r="AL190"/>
  <c r="AG191"/>
  <c r="AI191"/>
  <c r="AK191"/>
  <c r="AM191"/>
  <c r="AH192"/>
  <c r="AJ192"/>
  <c r="AL192"/>
  <c r="AG193"/>
  <c r="AI193"/>
  <c r="AK193"/>
  <c r="AM193"/>
  <c r="AH194"/>
  <c r="AJ194"/>
  <c r="AL194"/>
  <c r="AG195"/>
  <c r="AI195"/>
  <c r="AK195"/>
  <c r="AM195"/>
  <c r="AH171"/>
  <c r="AJ171"/>
  <c r="AL171"/>
  <c r="AG172"/>
  <c r="AI172"/>
  <c r="AK172"/>
  <c r="AH173"/>
  <c r="AJ173"/>
  <c r="AL173"/>
  <c r="AG174"/>
  <c r="AI174"/>
  <c r="AK174"/>
  <c r="AM174"/>
  <c r="AH175"/>
  <c r="AJ175"/>
  <c r="AL175"/>
  <c r="AG176"/>
  <c r="AI176"/>
  <c r="AK176"/>
  <c r="AM176"/>
  <c r="AH177"/>
  <c r="AJ177"/>
  <c r="AL177"/>
  <c r="AG178"/>
  <c r="AI178"/>
  <c r="AK178"/>
  <c r="AM178"/>
  <c r="AH179"/>
  <c r="AJ179"/>
  <c r="AL179"/>
  <c r="AG180"/>
  <c r="AI180"/>
  <c r="AK180"/>
  <c r="AM180"/>
  <c r="AH181"/>
  <c r="AJ181"/>
  <c r="AL181"/>
  <c r="AG182"/>
  <c r="AI182"/>
  <c r="AK182"/>
  <c r="AM182"/>
  <c r="AH183"/>
  <c r="AJ183"/>
  <c r="AL183"/>
  <c r="AG184"/>
  <c r="AI184"/>
  <c r="AK184"/>
  <c r="AM184"/>
  <c r="AH185"/>
  <c r="AJ185"/>
  <c r="AL185"/>
  <c r="AG186"/>
  <c r="AI186"/>
  <c r="AK186"/>
  <c r="AM186"/>
  <c r="AH187"/>
  <c r="AJ187"/>
  <c r="AL187"/>
  <c r="AG188"/>
  <c r="AI188"/>
  <c r="AK188"/>
  <c r="AM188"/>
  <c r="AH189"/>
  <c r="AJ189"/>
  <c r="AL189"/>
  <c r="AG190"/>
  <c r="AI190"/>
  <c r="AK190"/>
  <c r="AM190"/>
  <c r="AH191"/>
  <c r="AJ191"/>
  <c r="AL191"/>
  <c r="AG192"/>
  <c r="AI192"/>
  <c r="AK192"/>
  <c r="AM192"/>
  <c r="AH193"/>
  <c r="AJ193"/>
  <c r="AL193"/>
  <c r="AG194"/>
  <c r="AI194"/>
  <c r="AK194"/>
  <c r="AM194"/>
  <c r="AH195"/>
  <c r="AJ195"/>
  <c r="AL195"/>
  <c r="AJ141"/>
  <c r="AG142"/>
  <c r="AK142"/>
  <c r="AH143"/>
  <c r="AL143"/>
  <c r="AI144"/>
  <c r="AJ145"/>
  <c r="AG146"/>
  <c r="AK146"/>
  <c r="AH147"/>
  <c r="AL147"/>
  <c r="AI148"/>
  <c r="AM148"/>
  <c r="AJ149"/>
  <c r="AG150"/>
  <c r="AK150"/>
  <c r="AH151"/>
  <c r="AL151"/>
  <c r="AI152"/>
  <c r="AM152"/>
  <c r="AJ153"/>
  <c r="AG154"/>
  <c r="AK154"/>
  <c r="AH155"/>
  <c r="AL155"/>
  <c r="AI156"/>
  <c r="AM156"/>
  <c r="AJ157"/>
  <c r="AG158"/>
  <c r="AK158"/>
  <c r="AH159"/>
  <c r="AL159"/>
  <c r="AI160"/>
  <c r="AM160"/>
  <c r="AJ161"/>
  <c r="AG162"/>
  <c r="AK162"/>
  <c r="AH163"/>
  <c r="AL163"/>
  <c r="AI164"/>
  <c r="AM164"/>
  <c r="AJ165"/>
  <c r="AH141"/>
  <c r="AL141"/>
  <c r="AI142"/>
  <c r="AJ143"/>
  <c r="AG144"/>
  <c r="AK144"/>
  <c r="AH145"/>
  <c r="AL145"/>
  <c r="AI146"/>
  <c r="AM146"/>
  <c r="AJ147"/>
  <c r="AG148"/>
  <c r="AK148"/>
  <c r="AH149"/>
  <c r="AL149"/>
  <c r="AI150"/>
  <c r="AM150"/>
  <c r="AJ151"/>
  <c r="AG152"/>
  <c r="AK152"/>
  <c r="AH153"/>
  <c r="AL153"/>
  <c r="AI154"/>
  <c r="AM154"/>
  <c r="AJ155"/>
  <c r="AG156"/>
  <c r="AK156"/>
  <c r="AH157"/>
  <c r="AL157"/>
  <c r="AI158"/>
  <c r="AM158"/>
  <c r="AJ159"/>
  <c r="AG160"/>
  <c r="AK160"/>
  <c r="AH161"/>
  <c r="AL161"/>
  <c r="AI162"/>
  <c r="AM162"/>
  <c r="AJ163"/>
  <c r="AG164"/>
  <c r="AK164"/>
  <c r="AH165"/>
  <c r="AL165"/>
  <c r="AK165"/>
  <c r="AG165"/>
  <c r="AJ164"/>
  <c r="AM163"/>
  <c r="AI163"/>
  <c r="AL162"/>
  <c r="AH162"/>
  <c r="AK161"/>
  <c r="AG161"/>
  <c r="AJ160"/>
  <c r="AM159"/>
  <c r="AI159"/>
  <c r="AL158"/>
  <c r="AH158"/>
  <c r="AK157"/>
  <c r="AG157"/>
  <c r="AJ156"/>
  <c r="AM155"/>
  <c r="AI155"/>
  <c r="AL154"/>
  <c r="AH154"/>
  <c r="AK153"/>
  <c r="AG153"/>
  <c r="AJ152"/>
  <c r="AM151"/>
  <c r="AI151"/>
  <c r="AL150"/>
  <c r="AH150"/>
  <c r="AK149"/>
  <c r="AG149"/>
  <c r="AJ148"/>
  <c r="AM147"/>
  <c r="AI147"/>
  <c r="AL146"/>
  <c r="AH146"/>
  <c r="AK145"/>
  <c r="AG145"/>
  <c r="AJ144"/>
  <c r="AM143"/>
  <c r="AI143"/>
  <c r="AL142"/>
  <c r="AH142"/>
  <c r="AK141"/>
  <c r="AG141"/>
  <c r="AM165"/>
  <c r="AI165"/>
  <c r="AL164"/>
  <c r="AH164"/>
  <c r="AK163"/>
  <c r="AG163"/>
  <c r="AJ162"/>
  <c r="AM161"/>
  <c r="AI161"/>
  <c r="AL160"/>
  <c r="AH160"/>
  <c r="AK159"/>
  <c r="AG159"/>
  <c r="AJ158"/>
  <c r="AM157"/>
  <c r="AI157"/>
  <c r="AL156"/>
  <c r="AH156"/>
  <c r="AK155"/>
  <c r="AG155"/>
  <c r="AJ154"/>
  <c r="AM153"/>
  <c r="AI153"/>
  <c r="AL152"/>
  <c r="AH152"/>
  <c r="AK151"/>
  <c r="AG151"/>
  <c r="AJ150"/>
  <c r="AM149"/>
  <c r="AI149"/>
  <c r="AL148"/>
  <c r="AH148"/>
  <c r="AK147"/>
  <c r="AG147"/>
  <c r="AJ146"/>
  <c r="AM145"/>
  <c r="AI145"/>
  <c r="AL144"/>
  <c r="AH144"/>
  <c r="AK143"/>
  <c r="AG143"/>
  <c r="AJ142"/>
  <c r="AM141"/>
  <c r="AI141"/>
  <c r="AM144"/>
  <c r="AM142"/>
  <c r="AI83"/>
  <c r="AJ111"/>
  <c r="AL111"/>
  <c r="AM112"/>
  <c r="AJ113"/>
  <c r="AL113"/>
  <c r="AM114"/>
  <c r="AJ115"/>
  <c r="AL115"/>
  <c r="AM116"/>
  <c r="AJ117"/>
  <c r="AL117"/>
  <c r="AM118"/>
  <c r="AJ119"/>
  <c r="AL119"/>
  <c r="AM120"/>
  <c r="AJ121"/>
  <c r="AL121"/>
  <c r="AM122"/>
  <c r="AJ123"/>
  <c r="AL123"/>
  <c r="AM124"/>
  <c r="AJ125"/>
  <c r="AL125"/>
  <c r="AM126"/>
  <c r="AJ127"/>
  <c r="AL127"/>
  <c r="AM128"/>
  <c r="AJ129"/>
  <c r="AL129"/>
  <c r="AM130"/>
  <c r="AJ131"/>
  <c r="AL131"/>
  <c r="AM132"/>
  <c r="AJ133"/>
  <c r="AL133"/>
  <c r="AM134"/>
  <c r="AJ135"/>
  <c r="AL135"/>
  <c r="AK111"/>
  <c r="AM111"/>
  <c r="AH112"/>
  <c r="AK112"/>
  <c r="AK113"/>
  <c r="AM113"/>
  <c r="AH114"/>
  <c r="AK114"/>
  <c r="AK115"/>
  <c r="AM115"/>
  <c r="AH116"/>
  <c r="AK116"/>
  <c r="AK117"/>
  <c r="AM117"/>
  <c r="AH118"/>
  <c r="AK118"/>
  <c r="AK119"/>
  <c r="AM119"/>
  <c r="AH120"/>
  <c r="AK120"/>
  <c r="AK121"/>
  <c r="AM121"/>
  <c r="AH122"/>
  <c r="AK122"/>
  <c r="AK123"/>
  <c r="AM123"/>
  <c r="AH124"/>
  <c r="AK124"/>
  <c r="AK125"/>
  <c r="AM125"/>
  <c r="AH126"/>
  <c r="AK126"/>
  <c r="AK127"/>
  <c r="AM127"/>
  <c r="AH128"/>
  <c r="AK128"/>
  <c r="AK129"/>
  <c r="AM129"/>
  <c r="AH130"/>
  <c r="AK130"/>
  <c r="AK131"/>
  <c r="AM131"/>
  <c r="AH132"/>
  <c r="AK132"/>
  <c r="AK133"/>
  <c r="AM133"/>
  <c r="AH134"/>
  <c r="AK134"/>
  <c r="AK135"/>
  <c r="AM135"/>
  <c r="AJ134"/>
  <c r="AJ132"/>
  <c r="AJ130"/>
  <c r="AJ128"/>
  <c r="AJ126"/>
  <c r="AJ124"/>
  <c r="AJ122"/>
  <c r="AJ120"/>
  <c r="AJ118"/>
  <c r="AJ116"/>
  <c r="AJ114"/>
  <c r="AJ112"/>
  <c r="AL134"/>
  <c r="AL132"/>
  <c r="AL130"/>
  <c r="AL128"/>
  <c r="AL126"/>
  <c r="AL124"/>
  <c r="AL122"/>
  <c r="AL120"/>
  <c r="AL118"/>
  <c r="AL116"/>
  <c r="AL114"/>
  <c r="AL112"/>
  <c r="AH133"/>
  <c r="AH125"/>
  <c r="AH117"/>
  <c r="AG135"/>
  <c r="AG131"/>
  <c r="AG127"/>
  <c r="AG123"/>
  <c r="AG119"/>
  <c r="AG115"/>
  <c r="AG111"/>
  <c r="AG134"/>
  <c r="AG130"/>
  <c r="AG126"/>
  <c r="AG122"/>
  <c r="AG118"/>
  <c r="AG114"/>
  <c r="AH135"/>
  <c r="AH127"/>
  <c r="AH119"/>
  <c r="AH111"/>
  <c r="AI133"/>
  <c r="AI129"/>
  <c r="AI125"/>
  <c r="AI121"/>
  <c r="AI117"/>
  <c r="AI113"/>
  <c r="AI132"/>
  <c r="AI128"/>
  <c r="AI124"/>
  <c r="AI120"/>
  <c r="AI116"/>
  <c r="AI112"/>
  <c r="AH129"/>
  <c r="AH121"/>
  <c r="AH113"/>
  <c r="AG133"/>
  <c r="AG129"/>
  <c r="AG125"/>
  <c r="AG121"/>
  <c r="AG117"/>
  <c r="AG113"/>
  <c r="AG132"/>
  <c r="AG128"/>
  <c r="AG124"/>
  <c r="AG120"/>
  <c r="AG116"/>
  <c r="AG112"/>
  <c r="AH131"/>
  <c r="AH123"/>
  <c r="AH115"/>
  <c r="AI135"/>
  <c r="AI131"/>
  <c r="AI127"/>
  <c r="AI123"/>
  <c r="AI119"/>
  <c r="AI115"/>
  <c r="AI111"/>
  <c r="AI134"/>
  <c r="AI130"/>
  <c r="AI126"/>
  <c r="AI122"/>
  <c r="AI118"/>
  <c r="AI114"/>
  <c r="AM83"/>
  <c r="AH81"/>
  <c r="AJ81"/>
  <c r="AL81"/>
  <c r="AG82"/>
  <c r="AI82"/>
  <c r="AH83"/>
  <c r="AJ83"/>
  <c r="AL83"/>
  <c r="AG84"/>
  <c r="AI84"/>
  <c r="AM84"/>
  <c r="AH85"/>
  <c r="AJ85"/>
  <c r="AL85"/>
  <c r="AG86"/>
  <c r="AI86"/>
  <c r="AM86"/>
  <c r="AH87"/>
  <c r="AJ87"/>
  <c r="AL87"/>
  <c r="AG88"/>
  <c r="AI88"/>
  <c r="AM88"/>
  <c r="AH89"/>
  <c r="AJ89"/>
  <c r="AL89"/>
  <c r="AG90"/>
  <c r="AI90"/>
  <c r="AM90"/>
  <c r="AH91"/>
  <c r="AJ91"/>
  <c r="AL91"/>
  <c r="AG92"/>
  <c r="AI92"/>
  <c r="AM92"/>
  <c r="AH93"/>
  <c r="AJ93"/>
  <c r="AL93"/>
  <c r="AG94"/>
  <c r="AI94"/>
  <c r="AM94"/>
  <c r="AH95"/>
  <c r="AJ95"/>
  <c r="AL95"/>
  <c r="AG96"/>
  <c r="AI96"/>
  <c r="AM96"/>
  <c r="AH97"/>
  <c r="AJ97"/>
  <c r="AL97"/>
  <c r="AG98"/>
  <c r="AI98"/>
  <c r="AM98"/>
  <c r="AH99"/>
  <c r="AJ99"/>
  <c r="AL99"/>
  <c r="AG100"/>
  <c r="AI100"/>
  <c r="AM100"/>
  <c r="AH101"/>
  <c r="AJ101"/>
  <c r="AL101"/>
  <c r="AG102"/>
  <c r="AI102"/>
  <c r="AM102"/>
  <c r="AH103"/>
  <c r="AJ103"/>
  <c r="AL103"/>
  <c r="AG104"/>
  <c r="AI104"/>
  <c r="AM104"/>
  <c r="AH105"/>
  <c r="AJ105"/>
  <c r="AL105"/>
  <c r="AG81"/>
  <c r="AK81"/>
  <c r="AH82"/>
  <c r="AK82"/>
  <c r="AG83"/>
  <c r="AK83"/>
  <c r="AH84"/>
  <c r="AK84"/>
  <c r="AG85"/>
  <c r="AI85"/>
  <c r="AK85"/>
  <c r="AM85"/>
  <c r="AH86"/>
  <c r="AK86"/>
  <c r="AG87"/>
  <c r="AI87"/>
  <c r="AK87"/>
  <c r="AM87"/>
  <c r="AH88"/>
  <c r="AK88"/>
  <c r="AG89"/>
  <c r="AI89"/>
  <c r="AK89"/>
  <c r="AM89"/>
  <c r="AH90"/>
  <c r="AK90"/>
  <c r="AG91"/>
  <c r="AI91"/>
  <c r="AK91"/>
  <c r="AM91"/>
  <c r="AH92"/>
  <c r="AK92"/>
  <c r="AG93"/>
  <c r="AI93"/>
  <c r="AK93"/>
  <c r="AM93"/>
  <c r="AH94"/>
  <c r="AK94"/>
  <c r="AG95"/>
  <c r="AI95"/>
  <c r="AK95"/>
  <c r="AM95"/>
  <c r="AH96"/>
  <c r="AK96"/>
  <c r="AG97"/>
  <c r="AI97"/>
  <c r="AK97"/>
  <c r="AM97"/>
  <c r="AH98"/>
  <c r="AK98"/>
  <c r="AG99"/>
  <c r="AI99"/>
  <c r="AK99"/>
  <c r="AM99"/>
  <c r="AH100"/>
  <c r="AK100"/>
  <c r="AG101"/>
  <c r="AI101"/>
  <c r="AK101"/>
  <c r="AM101"/>
  <c r="AH102"/>
  <c r="AK102"/>
  <c r="AG103"/>
  <c r="AI103"/>
  <c r="AK103"/>
  <c r="AM103"/>
  <c r="AH104"/>
  <c r="AK104"/>
  <c r="AG105"/>
  <c r="AI105"/>
  <c r="AK105"/>
  <c r="AM105"/>
  <c r="AL104"/>
  <c r="AL102"/>
  <c r="AL100"/>
  <c r="AL98"/>
  <c r="AL96"/>
  <c r="AL94"/>
  <c r="AL92"/>
  <c r="AL90"/>
  <c r="AL88"/>
  <c r="AL86"/>
  <c r="AL84"/>
  <c r="AL82"/>
  <c r="AJ104"/>
  <c r="AJ102"/>
  <c r="AJ100"/>
  <c r="AJ98"/>
  <c r="AJ96"/>
  <c r="AJ94"/>
  <c r="AJ92"/>
  <c r="AJ90"/>
  <c r="AJ88"/>
  <c r="AJ86"/>
  <c r="AJ84"/>
  <c r="AJ82"/>
  <c r="AM82"/>
  <c r="AI81"/>
  <c r="AM81"/>
  <c r="AJ51"/>
  <c r="AJ52"/>
  <c r="AJ53"/>
  <c r="AJ54"/>
  <c r="AJ55"/>
  <c r="AJ56"/>
  <c r="AL56"/>
  <c r="AJ57"/>
  <c r="AJ58"/>
  <c r="AL58"/>
  <c r="AJ59"/>
  <c r="AJ60"/>
  <c r="AL60"/>
  <c r="AJ61"/>
  <c r="AJ62"/>
  <c r="AL62"/>
  <c r="AJ63"/>
  <c r="AJ64"/>
  <c r="AL64"/>
  <c r="AJ65"/>
  <c r="AJ66"/>
  <c r="AL66"/>
  <c r="AJ67"/>
  <c r="AJ68"/>
  <c r="AL68"/>
  <c r="AJ69"/>
  <c r="AJ70"/>
  <c r="AL70"/>
  <c r="AJ71"/>
  <c r="AJ72"/>
  <c r="AL72"/>
  <c r="AJ73"/>
  <c r="AJ74"/>
  <c r="AL74"/>
  <c r="AJ75"/>
  <c r="AL51"/>
  <c r="AL52"/>
  <c r="AL53"/>
  <c r="AL54"/>
  <c r="AL55"/>
  <c r="AK56"/>
  <c r="AM56"/>
  <c r="AL57"/>
  <c r="AK58"/>
  <c r="AM58"/>
  <c r="AL59"/>
  <c r="AK60"/>
  <c r="AM60"/>
  <c r="AL61"/>
  <c r="AK62"/>
  <c r="AM62"/>
  <c r="AL63"/>
  <c r="AK64"/>
  <c r="AM64"/>
  <c r="AL65"/>
  <c r="AK66"/>
  <c r="AM66"/>
  <c r="AL67"/>
  <c r="AK68"/>
  <c r="AM68"/>
  <c r="AL69"/>
  <c r="AK70"/>
  <c r="AM70"/>
  <c r="AL71"/>
  <c r="AK72"/>
  <c r="AM72"/>
  <c r="AL73"/>
  <c r="AK74"/>
  <c r="AM74"/>
  <c r="AL75"/>
  <c r="AK75"/>
  <c r="AK73"/>
  <c r="AK71"/>
  <c r="AK69"/>
  <c r="AK67"/>
  <c r="AK65"/>
  <c r="AK63"/>
  <c r="AK61"/>
  <c r="AK59"/>
  <c r="AK57"/>
  <c r="AK55"/>
  <c r="AK54"/>
  <c r="AK53"/>
  <c r="AK52"/>
  <c r="AK51"/>
  <c r="AM75"/>
  <c r="AM73"/>
  <c r="AM71"/>
  <c r="AM69"/>
  <c r="AM67"/>
  <c r="AM65"/>
  <c r="AM63"/>
  <c r="AM61"/>
  <c r="AM59"/>
  <c r="AM57"/>
  <c r="AM55"/>
  <c r="AM54"/>
  <c r="AM53"/>
  <c r="AM52"/>
  <c r="AM51"/>
  <c r="AK21"/>
  <c r="AJ22"/>
  <c r="AL22"/>
  <c r="AK23"/>
  <c r="AJ24"/>
  <c r="AL24"/>
  <c r="AK25"/>
  <c r="AJ26"/>
  <c r="AL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M21"/>
  <c r="AK22"/>
  <c r="AM22"/>
  <c r="AM23"/>
  <c r="AK24"/>
  <c r="AM24"/>
  <c r="AM25"/>
  <c r="AK26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L45"/>
  <c r="AL44"/>
  <c r="AL43"/>
  <c r="AL42"/>
  <c r="AL41"/>
  <c r="AL40"/>
  <c r="AL39"/>
  <c r="AL38"/>
  <c r="AL37"/>
  <c r="AL36"/>
  <c r="AL35"/>
  <c r="AL34"/>
  <c r="AL33"/>
  <c r="AL32"/>
  <c r="AL31"/>
  <c r="AL30"/>
  <c r="AL29"/>
  <c r="AL28"/>
  <c r="AL27"/>
  <c r="AL25"/>
  <c r="AL23"/>
  <c r="AL21"/>
  <c r="AJ45"/>
  <c r="AJ44"/>
  <c r="AJ43"/>
  <c r="AJ42"/>
  <c r="AJ41"/>
  <c r="AJ40"/>
  <c r="AJ39"/>
  <c r="AJ38"/>
  <c r="AJ37"/>
  <c r="AJ36"/>
  <c r="AJ35"/>
  <c r="AJ34"/>
  <c r="AJ33"/>
  <c r="AJ32"/>
  <c r="AJ31"/>
  <c r="AJ30"/>
  <c r="AJ29"/>
  <c r="AJ28"/>
  <c r="AJ27"/>
  <c r="AJ25"/>
  <c r="AJ23"/>
  <c r="AJ21"/>
  <c r="AI53"/>
  <c r="AI56"/>
  <c r="AI58"/>
  <c r="AI60"/>
  <c r="AI62"/>
  <c r="AI64"/>
  <c r="AI66"/>
  <c r="AI68"/>
  <c r="AI70"/>
  <c r="AI72"/>
  <c r="AI74"/>
  <c r="AI51"/>
  <c r="AI55"/>
  <c r="AI57"/>
  <c r="AI59"/>
  <c r="AI61"/>
  <c r="AI63"/>
  <c r="AI65"/>
  <c r="AI67"/>
  <c r="AI69"/>
  <c r="AI71"/>
  <c r="AI73"/>
  <c r="AI75"/>
  <c r="AI54"/>
  <c r="AI52"/>
  <c r="AH51"/>
  <c r="AH52"/>
  <c r="AH55"/>
  <c r="AH59"/>
  <c r="AH63"/>
  <c r="AH67"/>
  <c r="AH71"/>
  <c r="AH75"/>
  <c r="AH53"/>
  <c r="AH54"/>
  <c r="AH57"/>
  <c r="AH61"/>
  <c r="AH65"/>
  <c r="AH69"/>
  <c r="AH73"/>
  <c r="AH74"/>
  <c r="AH70"/>
  <c r="AH66"/>
  <c r="AH62"/>
  <c r="AH58"/>
  <c r="AH72"/>
  <c r="AH68"/>
  <c r="AH64"/>
  <c r="AH60"/>
  <c r="AH56"/>
  <c r="AG73"/>
  <c r="AG69"/>
  <c r="AG65"/>
  <c r="AG61"/>
  <c r="AG57"/>
  <c r="AG75"/>
  <c r="AG71"/>
  <c r="AG67"/>
  <c r="AG63"/>
  <c r="AG59"/>
  <c r="AG68"/>
  <c r="AG60"/>
  <c r="AG74"/>
  <c r="AG66"/>
  <c r="AG58"/>
  <c r="AG72"/>
  <c r="AG64"/>
  <c r="AG56"/>
  <c r="AG70"/>
  <c r="AG62"/>
  <c r="AI42"/>
  <c r="AI34"/>
  <c r="AI26"/>
  <c r="AI44"/>
  <c r="AI36"/>
  <c r="AI28"/>
  <c r="AI21"/>
  <c r="AI23"/>
  <c r="AI25"/>
  <c r="AI27"/>
  <c r="AI29"/>
  <c r="AI31"/>
  <c r="AI33"/>
  <c r="AI35"/>
  <c r="AI37"/>
  <c r="AI39"/>
  <c r="AI41"/>
  <c r="AI43"/>
  <c r="AI45"/>
  <c r="AI38"/>
  <c r="AI30"/>
  <c r="AI22"/>
  <c r="AI40"/>
  <c r="AI32"/>
  <c r="AI24"/>
  <c r="AG30"/>
  <c r="AH29"/>
  <c r="AH33"/>
  <c r="AH37"/>
  <c r="AH41"/>
  <c r="AH45"/>
  <c r="AH31"/>
  <c r="AH35"/>
  <c r="AH39"/>
  <c r="AH43"/>
  <c r="AH42"/>
  <c r="AH38"/>
  <c r="AH34"/>
  <c r="AH30"/>
  <c r="AH44"/>
  <c r="AH40"/>
  <c r="AH36"/>
  <c r="AH32"/>
  <c r="AH28"/>
  <c r="AG40"/>
  <c r="AG32"/>
  <c r="AG38"/>
  <c r="AG37"/>
  <c r="AG39"/>
  <c r="AG41"/>
  <c r="AG43"/>
  <c r="AG45"/>
  <c r="AG33"/>
  <c r="AG35"/>
  <c r="AG31"/>
  <c r="AG44"/>
  <c r="AG36"/>
  <c r="AG42"/>
  <c r="AG34"/>
  <c r="AG55"/>
  <c r="AG54"/>
  <c r="AG53"/>
  <c r="AG52"/>
  <c r="AG51"/>
  <c r="AH26"/>
  <c r="AH27"/>
  <c r="AH24"/>
  <c r="AH25"/>
  <c r="AH22"/>
  <c r="AH23"/>
  <c r="AH21"/>
  <c r="AG28"/>
  <c r="AG29"/>
  <c r="AG26"/>
  <c r="AG27"/>
  <c r="AG25"/>
  <c r="AG24"/>
  <c r="AG23"/>
  <c r="AG22"/>
  <c r="AG21"/>
  <c r="C476"/>
  <c r="J464"/>
  <c r="K464"/>
  <c r="C142" i="8"/>
  <c r="C141"/>
  <c r="C143"/>
  <c r="C144"/>
  <c r="K463" i="1"/>
  <c r="D54" i="7"/>
  <c r="D25" i="6"/>
  <c r="D69"/>
  <c r="C465" i="1"/>
  <c r="D47" i="6"/>
  <c r="C13" i="8"/>
  <c r="N21" i="1"/>
  <c r="M276"/>
  <c r="N276"/>
  <c r="D58" i="6"/>
  <c r="D36"/>
  <c r="D15" i="7"/>
  <c r="C492" i="1"/>
  <c r="C395"/>
  <c r="C175" i="8"/>
  <c r="C502" i="1"/>
  <c r="J491"/>
  <c r="P269"/>
  <c r="Q269"/>
  <c r="Z245"/>
  <c r="AA245"/>
  <c r="W136"/>
  <c r="W137"/>
  <c r="W139"/>
  <c r="W138"/>
  <c r="P262"/>
  <c r="Q262"/>
  <c r="Z244"/>
  <c r="T262"/>
  <c r="V262"/>
  <c r="AQ28"/>
  <c r="U276"/>
  <c r="W166"/>
  <c r="W169"/>
  <c r="W168"/>
  <c r="W167"/>
  <c r="M283"/>
  <c r="N283"/>
  <c r="D59" i="6"/>
  <c r="D37"/>
  <c r="D16" i="7"/>
  <c r="C493" i="1"/>
  <c r="C425"/>
  <c r="U283"/>
  <c r="D48" i="6"/>
  <c r="C14" i="8"/>
  <c r="N22" i="1"/>
  <c r="D55" i="7"/>
  <c r="D26" i="6"/>
  <c r="D81"/>
  <c r="D64" i="7"/>
  <c r="D70" i="6"/>
  <c r="C466" i="1"/>
  <c r="C205" i="8"/>
  <c r="C454" i="1"/>
  <c r="C453"/>
  <c r="AA244"/>
  <c r="T269"/>
  <c r="V269"/>
  <c r="C503"/>
  <c r="J492"/>
  <c r="P276"/>
  <c r="Q276"/>
  <c r="Z246"/>
  <c r="AA246"/>
  <c r="C172" i="8"/>
  <c r="C171"/>
  <c r="C173"/>
  <c r="C174"/>
  <c r="C477" i="1"/>
  <c r="J465"/>
  <c r="D80" i="6"/>
  <c r="D63" i="7"/>
  <c r="W170" i="1"/>
  <c r="BB18"/>
  <c r="C452"/>
  <c r="K465"/>
  <c r="W196"/>
  <c r="W197"/>
  <c r="W198"/>
  <c r="W199"/>
  <c r="AQ31"/>
  <c r="W200"/>
  <c r="L335"/>
  <c r="C520"/>
  <c r="C478"/>
  <c r="J479"/>
  <c r="J466"/>
  <c r="K466"/>
  <c r="T276"/>
  <c r="V276"/>
  <c r="C202" i="8"/>
  <c r="C201"/>
  <c r="C203"/>
  <c r="C204"/>
  <c r="C504" i="1"/>
  <c r="D516"/>
  <c r="J493"/>
  <c r="J494"/>
  <c r="C494"/>
  <c r="P283"/>
  <c r="P291"/>
  <c r="Q283"/>
  <c r="Z247"/>
  <c r="AA247"/>
  <c r="AB241"/>
  <c r="E9"/>
  <c r="C12" i="6"/>
  <c r="BB16" i="1"/>
  <c r="BB17"/>
  <c r="C467"/>
  <c r="C468"/>
  <c r="C455"/>
  <c r="C456"/>
  <c r="D529"/>
  <c r="Z249"/>
  <c r="E229"/>
  <c r="R244"/>
  <c r="P296"/>
  <c r="C510"/>
  <c r="D525"/>
  <c r="E525"/>
  <c r="C516"/>
  <c r="C526"/>
  <c r="R285"/>
  <c r="O302"/>
  <c r="O321"/>
  <c r="R289"/>
  <c r="S302"/>
  <c r="S321"/>
  <c r="R287"/>
  <c r="Q302"/>
  <c r="Q321"/>
  <c r="R277"/>
  <c r="N301"/>
  <c r="N320"/>
  <c r="R279"/>
  <c r="P301"/>
  <c r="P320"/>
  <c r="R280"/>
  <c r="Q301"/>
  <c r="Q320"/>
  <c r="R274"/>
  <c r="R300"/>
  <c r="R319"/>
  <c r="R272"/>
  <c r="P300"/>
  <c r="P319"/>
  <c r="R270"/>
  <c r="N300"/>
  <c r="N319"/>
  <c r="R273"/>
  <c r="Q300"/>
  <c r="Q319"/>
  <c r="R267"/>
  <c r="R299"/>
  <c r="R318"/>
  <c r="R268"/>
  <c r="S299"/>
  <c r="S318"/>
  <c r="R265"/>
  <c r="P299"/>
  <c r="P318"/>
  <c r="R266"/>
  <c r="Q299"/>
  <c r="Q318"/>
  <c r="R258"/>
  <c r="P298"/>
  <c r="P317"/>
  <c r="R255"/>
  <c r="M298"/>
  <c r="R256"/>
  <c r="N298"/>
  <c r="N317"/>
  <c r="R259"/>
  <c r="Q298"/>
  <c r="Q317"/>
  <c r="R253"/>
  <c r="R297"/>
  <c r="R316"/>
  <c r="R254"/>
  <c r="S297"/>
  <c r="S316"/>
  <c r="R252"/>
  <c r="Q297"/>
  <c r="Q316"/>
  <c r="R242"/>
  <c r="N296"/>
  <c r="R286"/>
  <c r="P302"/>
  <c r="P321"/>
  <c r="R282"/>
  <c r="S301"/>
  <c r="S320"/>
  <c r="R281"/>
  <c r="R301"/>
  <c r="R320"/>
  <c r="R275"/>
  <c r="S300"/>
  <c r="S319"/>
  <c r="R263"/>
  <c r="N299"/>
  <c r="N318"/>
  <c r="R284"/>
  <c r="N302"/>
  <c r="N321"/>
  <c r="R288"/>
  <c r="R302"/>
  <c r="R321"/>
  <c r="R278"/>
  <c r="O301"/>
  <c r="O320"/>
  <c r="R271"/>
  <c r="O300"/>
  <c r="O319"/>
  <c r="R264"/>
  <c r="O299"/>
  <c r="O318"/>
  <c r="R257"/>
  <c r="O298"/>
  <c r="O317"/>
  <c r="R260"/>
  <c r="R298"/>
  <c r="R317"/>
  <c r="R261"/>
  <c r="S298"/>
  <c r="S317"/>
  <c r="R247"/>
  <c r="S296"/>
  <c r="R246"/>
  <c r="R296"/>
  <c r="R245"/>
  <c r="Q296"/>
  <c r="R262"/>
  <c r="M299"/>
  <c r="R269"/>
  <c r="M300"/>
  <c r="T283"/>
  <c r="V283"/>
  <c r="V290"/>
  <c r="M334"/>
  <c r="R283"/>
  <c r="M302"/>
  <c r="AQ34"/>
  <c r="AE15"/>
  <c r="C511"/>
  <c r="C509"/>
  <c r="D526"/>
  <c r="C529"/>
  <c r="D10" i="6"/>
  <c r="R276" i="1"/>
  <c r="M301"/>
  <c r="J467"/>
  <c r="R248"/>
  <c r="M297"/>
  <c r="M316"/>
  <c r="R241"/>
  <c r="M296"/>
  <c r="M315"/>
  <c r="R243"/>
  <c r="O296"/>
  <c r="AG196"/>
  <c r="AJ20"/>
  <c r="E526"/>
  <c r="R249"/>
  <c r="N297"/>
  <c r="N316"/>
  <c r="R250"/>
  <c r="O297"/>
  <c r="O316"/>
  <c r="R251"/>
  <c r="P297"/>
  <c r="P316"/>
  <c r="C518"/>
  <c r="E9" i="6"/>
  <c r="M320" i="1"/>
  <c r="T320"/>
  <c r="T301"/>
  <c r="U301"/>
  <c r="C514"/>
  <c r="D528"/>
  <c r="C513"/>
  <c r="D527"/>
  <c r="T302"/>
  <c r="U302"/>
  <c r="M321"/>
  <c r="T321"/>
  <c r="M319"/>
  <c r="T319"/>
  <c r="T300"/>
  <c r="U300"/>
  <c r="Q315"/>
  <c r="Q322"/>
  <c r="Q303"/>
  <c r="Q304"/>
  <c r="S315"/>
  <c r="S322"/>
  <c r="S303"/>
  <c r="S304"/>
  <c r="M317"/>
  <c r="T317"/>
  <c r="T298"/>
  <c r="U298"/>
  <c r="P315"/>
  <c r="P303"/>
  <c r="P304"/>
  <c r="AG197"/>
  <c r="AG200"/>
  <c r="AQ32"/>
  <c r="AQ33"/>
  <c r="AG199"/>
  <c r="AG198"/>
  <c r="AM203"/>
  <c r="AH200"/>
  <c r="AL200"/>
  <c r="AI200"/>
  <c r="AM200"/>
  <c r="AL170"/>
  <c r="AK170"/>
  <c r="AM170"/>
  <c r="AL140"/>
  <c r="AM140"/>
  <c r="AM110"/>
  <c r="AK110"/>
  <c r="AL110"/>
  <c r="AM80"/>
  <c r="AG80"/>
  <c r="AH80"/>
  <c r="AL80"/>
  <c r="AK50"/>
  <c r="AM50"/>
  <c r="AL20"/>
  <c r="AM20"/>
  <c r="AI20"/>
  <c r="AG50"/>
  <c r="AH20"/>
  <c r="AG20"/>
  <c r="AK197"/>
  <c r="AH198"/>
  <c r="AL198"/>
  <c r="AI199"/>
  <c r="AM199"/>
  <c r="AH199"/>
  <c r="AJ196"/>
  <c r="AM196"/>
  <c r="AI196"/>
  <c r="AK198"/>
  <c r="AS35"/>
  <c r="AS36"/>
  <c r="AI198"/>
  <c r="AR35"/>
  <c r="AR36"/>
  <c r="AL197"/>
  <c r="AJ197"/>
  <c r="AK166"/>
  <c r="AH167"/>
  <c r="AL167"/>
  <c r="AI168"/>
  <c r="AM168"/>
  <c r="AJ169"/>
  <c r="AH166"/>
  <c r="AL166"/>
  <c r="AI167"/>
  <c r="AM167"/>
  <c r="AJ168"/>
  <c r="AK169"/>
  <c r="AT32"/>
  <c r="AT33"/>
  <c r="AS32"/>
  <c r="AS33"/>
  <c r="AR32"/>
  <c r="AR33"/>
  <c r="AK137"/>
  <c r="AH138"/>
  <c r="AL138"/>
  <c r="AI139"/>
  <c r="AM139"/>
  <c r="AK136"/>
  <c r="AJ136"/>
  <c r="AL139"/>
  <c r="AJ137"/>
  <c r="AS29"/>
  <c r="AS30"/>
  <c r="AL137"/>
  <c r="AU29"/>
  <c r="AU30"/>
  <c r="AW29"/>
  <c r="AW30"/>
  <c r="AI138"/>
  <c r="AK106"/>
  <c r="AL107"/>
  <c r="AJ109"/>
  <c r="AJ106"/>
  <c r="AI107"/>
  <c r="AH108"/>
  <c r="AL108"/>
  <c r="AI109"/>
  <c r="AM109"/>
  <c r="AH106"/>
  <c r="AG106"/>
  <c r="AU26"/>
  <c r="AU27"/>
  <c r="AQ26"/>
  <c r="AQ27"/>
  <c r="AW26"/>
  <c r="AW27"/>
  <c r="AH109"/>
  <c r="AV26"/>
  <c r="AV27"/>
  <c r="AI108"/>
  <c r="AJ77"/>
  <c r="AJ79"/>
  <c r="AG77"/>
  <c r="AH78"/>
  <c r="AL78"/>
  <c r="AI79"/>
  <c r="AK76"/>
  <c r="AG76"/>
  <c r="AJ76"/>
  <c r="AH79"/>
  <c r="AU23"/>
  <c r="AU24"/>
  <c r="AR23"/>
  <c r="AR24"/>
  <c r="AK78"/>
  <c r="AM79"/>
  <c r="AG78"/>
  <c r="AS23"/>
  <c r="AS24"/>
  <c r="AK77"/>
  <c r="AM19"/>
  <c r="AL47"/>
  <c r="AL48"/>
  <c r="AL49"/>
  <c r="AJ46"/>
  <c r="AK46"/>
  <c r="AM47"/>
  <c r="AU20"/>
  <c r="AU21"/>
  <c r="AK47"/>
  <c r="AM18"/>
  <c r="AM16"/>
  <c r="AW17"/>
  <c r="AW18"/>
  <c r="AL18"/>
  <c r="AL16"/>
  <c r="AV17"/>
  <c r="AV18"/>
  <c r="AK18"/>
  <c r="AJ19"/>
  <c r="AU17"/>
  <c r="AU18"/>
  <c r="AJ18"/>
  <c r="AT17"/>
  <c r="AT18"/>
  <c r="AI16"/>
  <c r="AI18"/>
  <c r="AG46"/>
  <c r="AG48"/>
  <c r="AQ20"/>
  <c r="AQ21"/>
  <c r="AI17"/>
  <c r="AI19"/>
  <c r="AI47"/>
  <c r="AI49"/>
  <c r="AH46"/>
  <c r="AS17"/>
  <c r="AS18"/>
  <c r="AH18"/>
  <c r="AG18"/>
  <c r="AI48"/>
  <c r="AH50"/>
  <c r="AM197"/>
  <c r="AK199"/>
  <c r="AH196"/>
  <c r="AH197"/>
  <c r="AL199"/>
  <c r="AU35"/>
  <c r="AU36"/>
  <c r="AM198"/>
  <c r="AV35"/>
  <c r="AV36"/>
  <c r="AM166"/>
  <c r="AH169"/>
  <c r="AJ166"/>
  <c r="AK167"/>
  <c r="AL168"/>
  <c r="AM169"/>
  <c r="AV32"/>
  <c r="AV33"/>
  <c r="AI137"/>
  <c r="AJ138"/>
  <c r="AK139"/>
  <c r="AI136"/>
  <c r="AH136"/>
  <c r="AM138"/>
  <c r="AT29"/>
  <c r="AT30"/>
  <c r="AV29"/>
  <c r="AV30"/>
  <c r="AH137"/>
  <c r="AJ107"/>
  <c r="AL109"/>
  <c r="AK107"/>
  <c r="AG109"/>
  <c r="AL106"/>
  <c r="AI106"/>
  <c r="AT26"/>
  <c r="AT27"/>
  <c r="AG108"/>
  <c r="AH107"/>
  <c r="AM107"/>
  <c r="AL79"/>
  <c r="AJ78"/>
  <c r="AM76"/>
  <c r="AL76"/>
  <c r="AM78"/>
  <c r="AV23"/>
  <c r="AV24"/>
  <c r="AI78"/>
  <c r="AM77"/>
  <c r="AT23"/>
  <c r="AT24"/>
  <c r="AH77"/>
  <c r="AJ47"/>
  <c r="AJ48"/>
  <c r="AL46"/>
  <c r="AM49"/>
  <c r="AK49"/>
  <c r="AM48"/>
  <c r="AK48"/>
  <c r="AL19"/>
  <c r="AL17"/>
  <c r="AK17"/>
  <c r="AK16"/>
  <c r="AJ17"/>
  <c r="AH19"/>
  <c r="AH49"/>
  <c r="AG19"/>
  <c r="AG49"/>
  <c r="AH16"/>
  <c r="AR20"/>
  <c r="AR21"/>
  <c r="AQ17"/>
  <c r="AQ18"/>
  <c r="AR17"/>
  <c r="AR18"/>
  <c r="AJ200"/>
  <c r="AK200"/>
  <c r="AJ170"/>
  <c r="AI170"/>
  <c r="AH170"/>
  <c r="AI140"/>
  <c r="AK140"/>
  <c r="AJ140"/>
  <c r="AH140"/>
  <c r="AH110"/>
  <c r="AJ110"/>
  <c r="AG110"/>
  <c r="AI110"/>
  <c r="AI80"/>
  <c r="AK80"/>
  <c r="AJ80"/>
  <c r="AJ50"/>
  <c r="AL50"/>
  <c r="AK20"/>
  <c r="AI50"/>
  <c r="AI197"/>
  <c r="AJ198"/>
  <c r="AL196"/>
  <c r="AK196"/>
  <c r="AT35"/>
  <c r="AT36"/>
  <c r="AJ199"/>
  <c r="AW35"/>
  <c r="AW36"/>
  <c r="AI166"/>
  <c r="AJ167"/>
  <c r="AK168"/>
  <c r="AL169"/>
  <c r="AH168"/>
  <c r="AI169"/>
  <c r="AW32"/>
  <c r="AW33"/>
  <c r="AU32"/>
  <c r="AU33"/>
  <c r="AM137"/>
  <c r="AM136"/>
  <c r="AL136"/>
  <c r="AK138"/>
  <c r="AR29"/>
  <c r="AR30"/>
  <c r="AH139"/>
  <c r="AJ139"/>
  <c r="AK108"/>
  <c r="AG107"/>
  <c r="AJ108"/>
  <c r="AK109"/>
  <c r="AM106"/>
  <c r="AM108"/>
  <c r="AR26"/>
  <c r="AR27"/>
  <c r="AS26"/>
  <c r="AS27"/>
  <c r="AL77"/>
  <c r="AI77"/>
  <c r="AG79"/>
  <c r="AI76"/>
  <c r="AH76"/>
  <c r="AW23"/>
  <c r="AW24"/>
  <c r="AK79"/>
  <c r="AQ23"/>
  <c r="AQ24"/>
  <c r="AJ49"/>
  <c r="AM46"/>
  <c r="AV20"/>
  <c r="AV21"/>
  <c r="AW20"/>
  <c r="AW21"/>
  <c r="AT20"/>
  <c r="AT21"/>
  <c r="AM17"/>
  <c r="AK19"/>
  <c r="AJ16"/>
  <c r="AH17"/>
  <c r="AH47"/>
  <c r="AG17"/>
  <c r="AG47"/>
  <c r="AI46"/>
  <c r="AG16"/>
  <c r="AS20"/>
  <c r="AS21"/>
  <c r="AH48"/>
  <c r="AG140"/>
  <c r="AG138"/>
  <c r="AG136"/>
  <c r="AG139"/>
  <c r="AG137"/>
  <c r="AG166"/>
  <c r="AG168"/>
  <c r="AQ29"/>
  <c r="AQ30"/>
  <c r="AG170"/>
  <c r="AG169"/>
  <c r="AG167"/>
  <c r="M318"/>
  <c r="T318"/>
  <c r="T299"/>
  <c r="U299"/>
  <c r="T297"/>
  <c r="U297"/>
  <c r="R315"/>
  <c r="R322"/>
  <c r="R303"/>
  <c r="R304"/>
  <c r="M303"/>
  <c r="O315"/>
  <c r="O322"/>
  <c r="N315"/>
  <c r="N322"/>
  <c r="AQ35"/>
  <c r="AQ36"/>
  <c r="L307"/>
  <c r="L332"/>
  <c r="D7" i="6"/>
  <c r="L306" i="1"/>
  <c r="L331"/>
  <c r="O303"/>
  <c r="O304"/>
  <c r="T296"/>
  <c r="U296"/>
  <c r="U303"/>
  <c r="N303"/>
  <c r="N304"/>
  <c r="T316"/>
  <c r="P322"/>
  <c r="C527"/>
  <c r="C519"/>
  <c r="C528"/>
  <c r="E528"/>
  <c r="E527"/>
  <c r="M304"/>
  <c r="T304"/>
  <c r="AY15"/>
  <c r="BC16"/>
  <c r="BD16"/>
  <c r="L308"/>
  <c r="M322"/>
  <c r="T315"/>
  <c r="AH13"/>
  <c r="BC18"/>
  <c r="BC17"/>
  <c r="BD17"/>
  <c r="BE16"/>
  <c r="BF16"/>
  <c r="F12"/>
  <c r="T322"/>
  <c r="T303"/>
  <c r="L309"/>
  <c r="L311"/>
  <c r="M332"/>
  <c r="L333"/>
  <c r="D8" i="6"/>
  <c r="F525" i="1"/>
  <c r="G525"/>
  <c r="F526"/>
  <c r="G526"/>
  <c r="F527"/>
  <c r="G527"/>
  <c r="C13" i="6"/>
  <c r="G12" i="1"/>
  <c r="D6" i="6"/>
  <c r="L334" i="1"/>
  <c r="L324"/>
  <c r="E7" i="6"/>
  <c r="N332" i="1"/>
  <c r="D9" i="6"/>
  <c r="N334" i="1"/>
  <c r="F9" i="6"/>
  <c r="L310" i="1"/>
  <c r="M331"/>
  <c r="L326"/>
  <c r="M333"/>
  <c r="N331"/>
  <c r="E6" i="6"/>
  <c r="O332" i="1"/>
  <c r="F7" i="6"/>
  <c r="E8"/>
  <c r="N333" i="1"/>
  <c r="G7" i="6"/>
  <c r="P332" i="1"/>
  <c r="H7" i="6"/>
  <c r="F6"/>
  <c r="O331" i="1"/>
  <c r="G6" i="6"/>
  <c r="P331" i="1"/>
  <c r="H6" i="6"/>
  <c r="F8"/>
  <c r="O333" i="1"/>
  <c r="G8" i="6"/>
  <c r="P333" i="1"/>
  <c r="H8" i="6"/>
</calcChain>
</file>

<file path=xl/comments1.xml><?xml version="1.0" encoding="utf-8"?>
<comments xmlns="http://schemas.openxmlformats.org/spreadsheetml/2006/main">
  <authors>
    <author>Gilles</author>
  </authors>
  <commentList>
    <comment ref="B12" authorId="0">
      <text>
        <r>
          <rPr>
            <b/>
            <sz val="8"/>
            <color indexed="81"/>
            <rFont val="Tahoma"/>
            <family val="2"/>
          </rPr>
          <t>L'homogénéité des variances des échantillons est une condition d'application de l'analyse de variance. Elle est testée ici par le test de Levene (écarts aux médianes).</t>
        </r>
      </text>
    </comment>
    <comment ref="P240" authorId="0">
      <text>
        <r>
          <rPr>
            <b/>
            <sz val="8"/>
            <color indexed="81"/>
            <rFont val="Tahoma"/>
            <family val="2"/>
          </rPr>
          <t>inverses des effectfs par cellule = 1/n</t>
        </r>
      </text>
    </comment>
    <comment ref="R240" authorId="0">
      <text>
        <r>
          <rPr>
            <b/>
            <sz val="8"/>
            <color indexed="81"/>
            <rFont val="Tahoma"/>
            <family val="2"/>
          </rPr>
          <t>totaux par cellules ajustés selon effectif total harmonique nh.
= moyenne x nh</t>
        </r>
      </text>
    </comment>
    <comment ref="P291" authorId="0">
      <text>
        <r>
          <rPr>
            <b/>
            <sz val="8"/>
            <color indexed="81"/>
            <rFont val="Tahoma"/>
            <family val="2"/>
          </rPr>
          <t>somme des 1/n</t>
        </r>
      </text>
    </comment>
  </commentList>
</comments>
</file>

<file path=xl/sharedStrings.xml><?xml version="1.0" encoding="utf-8"?>
<sst xmlns="http://schemas.openxmlformats.org/spreadsheetml/2006/main" count="1561" uniqueCount="261">
  <si>
    <t>Facteur A</t>
  </si>
  <si>
    <t>Niveau A1</t>
  </si>
  <si>
    <t>Niveau A2</t>
  </si>
  <si>
    <t>Niveau A3</t>
  </si>
  <si>
    <t>Niveau A4</t>
  </si>
  <si>
    <t>Niveau A5</t>
  </si>
  <si>
    <t>Niveau A6</t>
  </si>
  <si>
    <t>Niveau A7</t>
  </si>
  <si>
    <t>Facteur B</t>
  </si>
  <si>
    <t>Niveau B1</t>
  </si>
  <si>
    <t>Niveau B2</t>
  </si>
  <si>
    <t>Niveau B3</t>
  </si>
  <si>
    <t>Niveau B4</t>
  </si>
  <si>
    <t>Niveau B5</t>
  </si>
  <si>
    <t>Niveau B6</t>
  </si>
  <si>
    <t>Niveau B7</t>
  </si>
  <si>
    <t>A7B5</t>
  </si>
  <si>
    <t>xxx</t>
  </si>
  <si>
    <t>Vérification effectifs égaux</t>
  </si>
  <si>
    <t>nb</t>
  </si>
  <si>
    <t>nb utiles</t>
  </si>
  <si>
    <t>variance</t>
  </si>
  <si>
    <t>A1B1</t>
  </si>
  <si>
    <t>A2B1</t>
  </si>
  <si>
    <t>A3B1</t>
  </si>
  <si>
    <t>A4B1</t>
  </si>
  <si>
    <t>A5B1</t>
  </si>
  <si>
    <t>A6B1</t>
  </si>
  <si>
    <t>A7B1</t>
  </si>
  <si>
    <t>A1B2</t>
  </si>
  <si>
    <t>A2B2</t>
  </si>
  <si>
    <t>A3B2</t>
  </si>
  <si>
    <t>A4B2</t>
  </si>
  <si>
    <t>A5B2</t>
  </si>
  <si>
    <t>A6B2</t>
  </si>
  <si>
    <t>A7B2</t>
  </si>
  <si>
    <t>A1B3</t>
  </si>
  <si>
    <t>A2B3</t>
  </si>
  <si>
    <t>A3B3</t>
  </si>
  <si>
    <t>A4B3</t>
  </si>
  <si>
    <t>A5B3</t>
  </si>
  <si>
    <t>A6B3</t>
  </si>
  <si>
    <t>A7B3</t>
  </si>
  <si>
    <t>A1B4</t>
  </si>
  <si>
    <t>A2B4</t>
  </si>
  <si>
    <t>A3B4</t>
  </si>
  <si>
    <t>A4B4</t>
  </si>
  <si>
    <t>A5B4</t>
  </si>
  <si>
    <t>A6B4</t>
  </si>
  <si>
    <t>A7B4</t>
  </si>
  <si>
    <t>A1B5</t>
  </si>
  <si>
    <t>A2B5</t>
  </si>
  <si>
    <t>A3B5</t>
  </si>
  <si>
    <t>A4B5</t>
  </si>
  <si>
    <t>A5B5</t>
  </si>
  <si>
    <t>A6B5</t>
  </si>
  <si>
    <t>A1B6</t>
  </si>
  <si>
    <t>A2B6</t>
  </si>
  <si>
    <t>A3B6</t>
  </si>
  <si>
    <t>A4B6</t>
  </si>
  <si>
    <t>A5B6</t>
  </si>
  <si>
    <t>A6B6</t>
  </si>
  <si>
    <t>A7B6</t>
  </si>
  <si>
    <t>A1B7</t>
  </si>
  <si>
    <t>A2B7</t>
  </si>
  <si>
    <t>A3B7</t>
  </si>
  <si>
    <t>A4B7</t>
  </si>
  <si>
    <t>A5B7</t>
  </si>
  <si>
    <t>A6B7</t>
  </si>
  <si>
    <t>A7B7</t>
  </si>
  <si>
    <t>Les échantillons sont ils équilibrés ?</t>
  </si>
  <si>
    <t>B1</t>
  </si>
  <si>
    <t>B2</t>
  </si>
  <si>
    <t>B3</t>
  </si>
  <si>
    <t>B4</t>
  </si>
  <si>
    <t>B5</t>
  </si>
  <si>
    <t>B6</t>
  </si>
  <si>
    <t>B7</t>
  </si>
  <si>
    <t>Le nombre de groupes est il équilibré ?</t>
  </si>
  <si>
    <t>Les variances sont-elles homogènes ?</t>
  </si>
  <si>
    <t>A1</t>
  </si>
  <si>
    <t>A2</t>
  </si>
  <si>
    <t>A3</t>
  </si>
  <si>
    <t>A4</t>
  </si>
  <si>
    <t>A5</t>
  </si>
  <si>
    <t>A6</t>
  </si>
  <si>
    <t>A7</t>
  </si>
  <si>
    <t>Médianes</t>
  </si>
  <si>
    <t>Vérif NB groupes</t>
  </si>
  <si>
    <t>Ecarts à la médiane</t>
  </si>
  <si>
    <t>moyenne =</t>
  </si>
  <si>
    <t>Moy. générale des écarts</t>
  </si>
  <si>
    <t>SCE</t>
  </si>
  <si>
    <t>SCE totale =</t>
  </si>
  <si>
    <t>SCE traitements</t>
  </si>
  <si>
    <t>SCE =</t>
  </si>
  <si>
    <t>ANOVA Levene</t>
  </si>
  <si>
    <t>Source</t>
  </si>
  <si>
    <t>ddl</t>
  </si>
  <si>
    <t>CM</t>
  </si>
  <si>
    <t>F</t>
  </si>
  <si>
    <t>p</t>
  </si>
  <si>
    <t>Traitements</t>
  </si>
  <si>
    <t>Résiduelle</t>
  </si>
  <si>
    <t>Totale</t>
  </si>
  <si>
    <t xml:space="preserve">p = </t>
  </si>
  <si>
    <t>CALCULS ANOVA</t>
  </si>
  <si>
    <t>X²</t>
  </si>
  <si>
    <t>Somme des X² =</t>
  </si>
  <si>
    <t>Somme des X =</t>
  </si>
  <si>
    <t>(Som X)²/N =</t>
  </si>
  <si>
    <t>N =</t>
  </si>
  <si>
    <t>SC total =</t>
  </si>
  <si>
    <t>Sommes</t>
  </si>
  <si>
    <t>Sommes A</t>
  </si>
  <si>
    <t>Sommes B</t>
  </si>
  <si>
    <t>TEST DE LEVENE</t>
  </si>
  <si>
    <t>Effectifs</t>
  </si>
  <si>
    <t>Sommes²</t>
  </si>
  <si>
    <t>SC fact B =</t>
  </si>
  <si>
    <t>SC fact A =</t>
  </si>
  <si>
    <t>SC cellules =</t>
  </si>
  <si>
    <t>SC A*B =</t>
  </si>
  <si>
    <t>SC erreur =</t>
  </si>
  <si>
    <t>Table de l'ANOVA</t>
  </si>
  <si>
    <t>S. des carrés</t>
  </si>
  <si>
    <t>Interaction</t>
  </si>
  <si>
    <t>résiduelle</t>
  </si>
  <si>
    <t>ddl facteur A =</t>
  </si>
  <si>
    <t>ddl facteur B =</t>
  </si>
  <si>
    <t xml:space="preserve">ddl totale = </t>
  </si>
  <si>
    <t xml:space="preserve">ddl interaction = </t>
  </si>
  <si>
    <t>Niveaux</t>
  </si>
  <si>
    <t>ddl résiduelle =</t>
  </si>
  <si>
    <t>Eff. utiles</t>
  </si>
  <si>
    <t>Sources de variation</t>
  </si>
  <si>
    <t>Carrés moyens</t>
  </si>
  <si>
    <t>puis limiter le cadre bleu entourant les données en utilisant la "poignée" en bas à droite du cadre.</t>
  </si>
  <si>
    <t>Placer les valeurs dans les cellules jaunes.</t>
  </si>
  <si>
    <t>Graphiques des médianes</t>
  </si>
  <si>
    <t>Tableau des médianes</t>
  </si>
  <si>
    <t>Tableaux de statistiques</t>
  </si>
  <si>
    <t>Moyennes</t>
  </si>
  <si>
    <t>Ecarts types</t>
  </si>
  <si>
    <t>Variances</t>
  </si>
  <si>
    <t>Intervalles de confiance à 95%</t>
  </si>
  <si>
    <r>
      <t>Les résultats</t>
    </r>
    <r>
      <rPr>
        <sz val="10"/>
        <rFont val="Arial"/>
        <family val="2"/>
      </rPr>
      <t xml:space="preserve"> sont dans la feuille "Test" et dans la feuille "Graphiques".</t>
    </r>
  </si>
  <si>
    <t>Graphique des moyennes et intervalles de confiance à 95%</t>
  </si>
  <si>
    <t>I.C. 95%</t>
  </si>
  <si>
    <t>Les facteurs A et B et leurs différents niveaux doivent être indépendants. Ils acceptent jusqu'à 7 niveaux chacun.</t>
  </si>
  <si>
    <t>RESIDUS</t>
  </si>
  <si>
    <t>Pour vérifier la normalité des résidus</t>
  </si>
  <si>
    <t>dans l'utilitaire "Test de normalité de Shapiro-Wilk.xls"</t>
  </si>
  <si>
    <r>
      <t xml:space="preserve">empiler toutes </t>
    </r>
    <r>
      <rPr>
        <u/>
        <sz val="11"/>
        <rFont val="Arial"/>
        <family val="2"/>
      </rPr>
      <t>les valeurs</t>
    </r>
    <r>
      <rPr>
        <sz val="11"/>
        <rFont val="Arial"/>
        <family val="2"/>
      </rPr>
      <t xml:space="preserve"> des cellules non vides du tableau des résidus</t>
    </r>
  </si>
  <si>
    <t>xxxxx</t>
  </si>
  <si>
    <t>xxxxxx</t>
  </si>
  <si>
    <r>
      <t>Pour limiter un graphique aux cellules non vides</t>
    </r>
    <r>
      <rPr>
        <sz val="10"/>
        <rFont val="Arial"/>
        <family val="2"/>
      </rPr>
      <t>, sélectionner le graphique,</t>
    </r>
  </si>
  <si>
    <t>ATTENTION : CETTE FEUILLE N'EST PAS PROTEGEE</t>
  </si>
  <si>
    <t>Analyse de variance à deux dimensions pour échantillons indépendants</t>
  </si>
  <si>
    <t>Somme</t>
  </si>
  <si>
    <t>Effectif harmonique total (nh)</t>
  </si>
  <si>
    <t>Inverses</t>
  </si>
  <si>
    <t>moy cell.</t>
  </si>
  <si>
    <t>totaux ajust</t>
  </si>
  <si>
    <t>NB facteur A</t>
  </si>
  <si>
    <t>NB facteur B</t>
  </si>
  <si>
    <t>NB tot.</t>
  </si>
  <si>
    <t>SC factB</t>
  </si>
  <si>
    <t>SC factA</t>
  </si>
  <si>
    <t>Totaux ajustés pour effectifs inégaux</t>
  </si>
  <si>
    <t>Carrés totaux ajustés</t>
  </si>
  <si>
    <t>SC cellules</t>
  </si>
  <si>
    <t>Elément 2</t>
  </si>
  <si>
    <t>Somme X</t>
  </si>
  <si>
    <t>Somme x²</t>
  </si>
  <si>
    <t>SC cellule</t>
  </si>
  <si>
    <t xml:space="preserve"> = SC erreur</t>
  </si>
  <si>
    <t>Table ANOVA effectifs inégaux</t>
  </si>
  <si>
    <t>SC</t>
  </si>
  <si>
    <t>SC AxB</t>
  </si>
  <si>
    <t>Erreur</t>
  </si>
  <si>
    <t>Total</t>
  </si>
  <si>
    <t>Fact B-B1</t>
  </si>
  <si>
    <t>Fact B-B2</t>
  </si>
  <si>
    <t>Fact A-Niveau A1</t>
  </si>
  <si>
    <t>Fact A-Niveau A2</t>
  </si>
  <si>
    <t>Elément 1</t>
  </si>
  <si>
    <t>B</t>
  </si>
  <si>
    <t>A</t>
  </si>
  <si>
    <t>soustract</t>
  </si>
  <si>
    <t>Fact A-Niveau A3</t>
  </si>
  <si>
    <t>Fact A-Niveau A4</t>
  </si>
  <si>
    <t>Fact A-Niveau A5</t>
  </si>
  <si>
    <t>Fact A-Niveau A6</t>
  </si>
  <si>
    <t>Fact A-Niveau A7</t>
  </si>
  <si>
    <t>B-B1</t>
  </si>
  <si>
    <t>B-B2</t>
  </si>
  <si>
    <t>A-Niveau A1</t>
  </si>
  <si>
    <t>A-Niveau A2</t>
  </si>
  <si>
    <t>A-Niveau A3</t>
  </si>
  <si>
    <t>A-Niveau A4</t>
  </si>
  <si>
    <t>Il doit y avoir autant de niveaux du facteur A dans chaque niveau utilisé pour le facteur B.</t>
  </si>
  <si>
    <t>L'effectif maximum par échantillon est de n = 30. Les échantillons ne sont pas nécessairement de même effectif.</t>
  </si>
  <si>
    <t>Analyse de variance à deux dimensions</t>
  </si>
  <si>
    <t>Table de l'ANOVA si effectifs équilibrés</t>
  </si>
  <si>
    <r>
      <t>Ne pas remplacer les formules</t>
    </r>
    <r>
      <rPr>
        <sz val="10"/>
        <rFont val="Arial"/>
        <family val="2"/>
      </rPr>
      <t xml:space="preserve">. Il est possible de modifier </t>
    </r>
    <r>
      <rPr>
        <b/>
        <sz val="10"/>
        <rFont val="Arial"/>
        <family val="2"/>
      </rPr>
      <t>les étiquettes</t>
    </r>
    <r>
      <rPr>
        <sz val="10"/>
        <rFont val="Arial"/>
        <family val="2"/>
      </rPr>
      <t xml:space="preserve"> de lignes et de colonnes dans les cellules jaunes.</t>
    </r>
  </si>
  <si>
    <t>N.B. Si les effectifs ne sont pas équilibrés le calcul est un peu moins précis et la puissance est moindre.</t>
  </si>
  <si>
    <t>Il est vivement conseillé de vérifier la normalité des résidus qui sont calculés dans la feuille suivante.</t>
  </si>
  <si>
    <t>FA-Niveau A1</t>
  </si>
  <si>
    <t>FA-Niveau A2</t>
  </si>
  <si>
    <t>FA-Niveau A3</t>
  </si>
  <si>
    <t>FA-Niveau A4</t>
  </si>
  <si>
    <t>FB-B1</t>
  </si>
  <si>
    <t>FB-B2</t>
  </si>
  <si>
    <t>Analyse de variance à deux dimensions avec le logiciel R</t>
  </si>
  <si>
    <t>FacteurA</t>
  </si>
  <si>
    <t>FacteurB</t>
  </si>
  <si>
    <t>Mesure</t>
  </si>
  <si>
    <t>Les données doivent être sous forme "empilée"</t>
  </si>
  <si>
    <t>Exemple importé sous "dim2"</t>
  </si>
  <si>
    <t>1. Test de l'homogénéité des variances</t>
  </si>
  <si>
    <t>FactAxB</t>
  </si>
  <si>
    <t>On utilise ici la colonne croisant les niveaux des deux facteurs</t>
  </si>
  <si>
    <t>Fonction : leveneTest {car}</t>
  </si>
  <si>
    <t>&gt; leveneTest(dim2$Mesure, dim2$FactAxB, center=median)</t>
  </si>
  <si>
    <t>Levene's Test for Homogeneity of Variance (center = median)</t>
  </si>
  <si>
    <t xml:space="preserve">      Df F value Pr(&gt;F)</t>
  </si>
  <si>
    <t>group  7  0.6933 0.6771</t>
  </si>
  <si>
    <t>Avec Rcmdr : Statistiques / Variances / Test de Levene</t>
  </si>
  <si>
    <t>2. Analyse de variance</t>
  </si>
  <si>
    <t>Fonction : lm {stats}</t>
  </si>
  <si>
    <t>&gt; AnovaModel.1 &lt;- (lm(Mesure ~ FacteurA*FacteurB, data=dim2))</t>
  </si>
  <si>
    <t>&gt; Anova(AnovaModel.1)</t>
  </si>
  <si>
    <t>Anova Table (Type II tests)</t>
  </si>
  <si>
    <t>Response: Mesure</t>
  </si>
  <si>
    <t xml:space="preserve">                  Sum Sq Df F value    Pr(&gt;F)    </t>
  </si>
  <si>
    <t>FacteurA          620.60  3 18.3435 4.979e-07 ***</t>
  </si>
  <si>
    <t xml:space="preserve">FacteurB            4.57  1  0.4054    0.5290    </t>
  </si>
  <si>
    <t xml:space="preserve">FacteurA:FacteurB   1.23  3  0.0363    0.9906    </t>
  </si>
  <si>
    <t xml:space="preserve">Residuals         349.60 31                      </t>
  </si>
  <si>
    <t>Avec Rcmdr : Statistiques / Moyennes / ANOVA à plusieurs facteurs</t>
  </si>
  <si>
    <t>3. Représentations graphiques</t>
  </si>
  <si>
    <t xml:space="preserve">Boxplot(Mesure~FactAxB, data=dim2, id.method="y", xlab="Echantillons", </t>
  </si>
  <si>
    <t xml:space="preserve">  ylab="Mesure", main="ANOVA 2 dimensions")</t>
  </si>
  <si>
    <r>
      <rPr>
        <u/>
        <sz val="10"/>
        <rFont val="Arial"/>
        <family val="2"/>
      </rPr>
      <t>3.1. Avec les menus de Rcmdr</t>
    </r>
    <r>
      <rPr>
        <sz val="10"/>
        <rFont val="Arial"/>
        <family val="2"/>
      </rPr>
      <t xml:space="preserve"> : Graphes / Boites de dispersion</t>
    </r>
  </si>
  <si>
    <t>3.2. Avec lattice</t>
  </si>
  <si>
    <t>bwplot(Mesure~FacteurA | FacteurB, data=dim2,</t>
  </si>
  <si>
    <t xml:space="preserve">   main="ANOVA 2 dimensions")</t>
  </si>
  <si>
    <t>library(lattice)</t>
  </si>
  <si>
    <t>sapply(c("ggplot2", "grid"), require, character.only = TRUE)</t>
  </si>
  <si>
    <t>.df &lt;- data.frame(y = dim2$Mesure, s = dim2$FacteurB, t = dim2$FacteurA)</t>
  </si>
  <si>
    <t xml:space="preserve">.plot &lt;- ggplot(data = .df, aes(x = factor(1), y = y)) + geom_violin() + </t>
  </si>
  <si>
    <t xml:space="preserve">  stat_summary(fun.y = "median", geom = "point", pch = 10, size = 4) + </t>
  </si>
  <si>
    <t xml:space="preserve">  scale_x_discrete(breaks = NULL) + facet_grid(s ~ t) + xlab("") + </t>
  </si>
  <si>
    <t xml:space="preserve">  ylab("Mesure") + labs(title = "ANOVA 2 dimensions") + theme_gray(base_size </t>
  </si>
  <si>
    <t xml:space="preserve">  = 14, base_family = "serif") + theme(panel.margin = unit(0.3, "lines"), </t>
  </si>
  <si>
    <t xml:space="preserve">  plot.title = element_text(size = rel(1.2), vjust = 1.5), axis.title.x = </t>
  </si>
  <si>
    <t xml:space="preserve">  element_blank(), axis.text.x = element_blank())</t>
  </si>
  <si>
    <t>print(.plot)</t>
  </si>
  <si>
    <t>library(ggplot2)</t>
  </si>
  <si>
    <t>3.3. Avec ggplot2 (violin plot)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</si>
</sst>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2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b/>
      <u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color theme="3"/>
      <name val="Courier New"/>
      <family val="3"/>
    </font>
    <font>
      <sz val="10"/>
      <color theme="3"/>
      <name val="Arial"/>
      <family val="2"/>
    </font>
    <font>
      <b/>
      <sz val="10"/>
      <color theme="5"/>
      <name val="Arial"/>
      <family val="2"/>
    </font>
    <font>
      <b/>
      <sz val="14"/>
      <name val="Arial"/>
      <family val="2"/>
    </font>
    <font>
      <b/>
      <sz val="10"/>
      <color theme="5" tint="-0.249977111117893"/>
      <name val="Courier New"/>
      <family val="3"/>
    </font>
    <font>
      <sz val="10"/>
      <color theme="5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165" fontId="0" fillId="0" borderId="0" xfId="0" applyNumberFormat="1" applyAlignment="1"/>
    <xf numFmtId="165" fontId="0" fillId="0" borderId="2" xfId="0" applyNumberFormat="1" applyBorder="1" applyAlignment="1"/>
    <xf numFmtId="49" fontId="0" fillId="0" borderId="0" xfId="0" applyNumberFormat="1" applyAlignment="1"/>
    <xf numFmtId="49" fontId="0" fillId="0" borderId="2" xfId="0" applyNumberFormat="1" applyBorder="1" applyAlignment="1"/>
    <xf numFmtId="49" fontId="0" fillId="0" borderId="24" xfId="0" applyNumberFormat="1" applyBorder="1" applyAlignment="1"/>
    <xf numFmtId="165" fontId="0" fillId="0" borderId="24" xfId="0" applyNumberFormat="1" applyBorder="1" applyAlignment="1"/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1" fillId="3" borderId="0" xfId="0" applyFont="1" applyFill="1"/>
    <xf numFmtId="0" fontId="4" fillId="3" borderId="0" xfId="0" applyFont="1" applyFill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4" fillId="3" borderId="6" xfId="0" applyFont="1" applyFill="1" applyBorder="1" applyAlignment="1">
      <alignment horizontal="center"/>
    </xf>
    <xf numFmtId="0" fontId="1" fillId="3" borderId="7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4" fillId="3" borderId="10" xfId="0" applyFont="1" applyFill="1" applyBorder="1" applyAlignment="1">
      <alignment horizontal="right"/>
    </xf>
    <xf numFmtId="165" fontId="4" fillId="3" borderId="6" xfId="0" applyNumberFormat="1" applyFont="1" applyFill="1" applyBorder="1" applyAlignment="1">
      <alignment horizontal="left"/>
    </xf>
    <xf numFmtId="0" fontId="0" fillId="3" borderId="0" xfId="0" applyFill="1" applyBorder="1"/>
    <xf numFmtId="0" fontId="6" fillId="3" borderId="0" xfId="0" applyFont="1" applyFill="1"/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" xfId="0" applyFill="1" applyBorder="1"/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/>
    <xf numFmtId="0" fontId="0" fillId="3" borderId="12" xfId="0" applyFill="1" applyBorder="1"/>
    <xf numFmtId="0" fontId="0" fillId="3" borderId="2" xfId="0" applyFill="1" applyBorder="1"/>
    <xf numFmtId="0" fontId="0" fillId="3" borderId="13" xfId="0" applyFill="1" applyBorder="1"/>
    <xf numFmtId="0" fontId="13" fillId="3" borderId="0" xfId="0" applyFont="1" applyFill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1" xfId="0" applyFill="1" applyBorder="1" applyAlignment="1">
      <alignment horizontal="left"/>
    </xf>
    <xf numFmtId="0" fontId="0" fillId="3" borderId="20" xfId="0" applyFill="1" applyBorder="1"/>
    <xf numFmtId="0" fontId="0" fillId="3" borderId="21" xfId="0" applyFill="1" applyBorder="1" applyAlignment="1">
      <alignment horizontal="center"/>
    </xf>
    <xf numFmtId="0" fontId="13" fillId="3" borderId="1" xfId="0" applyFont="1" applyFill="1" applyBorder="1"/>
    <xf numFmtId="0" fontId="0" fillId="3" borderId="22" xfId="0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3" borderId="20" xfId="0" applyFill="1" applyBorder="1" applyAlignment="1">
      <alignment horizontal="center"/>
    </xf>
    <xf numFmtId="0" fontId="0" fillId="3" borderId="7" xfId="0" applyFill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13" fillId="3" borderId="3" xfId="0" applyFont="1" applyFill="1" applyBorder="1"/>
    <xf numFmtId="0" fontId="0" fillId="3" borderId="5" xfId="0" applyFill="1" applyBorder="1" applyAlignment="1">
      <alignment horizontal="center"/>
    </xf>
    <xf numFmtId="0" fontId="0" fillId="3" borderId="12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4" fillId="3" borderId="3" xfId="0" applyFont="1" applyFill="1" applyBorder="1"/>
    <xf numFmtId="0" fontId="1" fillId="3" borderId="5" xfId="0" quotePrefix="1" applyFont="1" applyFill="1" applyBorder="1"/>
    <xf numFmtId="0" fontId="14" fillId="3" borderId="0" xfId="0" applyFont="1" applyFill="1"/>
    <xf numFmtId="0" fontId="13" fillId="3" borderId="1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1" fillId="3" borderId="3" xfId="0" applyFont="1" applyFill="1" applyBorder="1"/>
    <xf numFmtId="0" fontId="1" fillId="3" borderId="0" xfId="0" applyFont="1" applyFill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49" fontId="0" fillId="3" borderId="0" xfId="0" applyNumberFormat="1" applyFill="1" applyBorder="1" applyAlignment="1"/>
    <xf numFmtId="0" fontId="0" fillId="3" borderId="0" xfId="0" applyNumberFormat="1" applyFill="1" applyBorder="1" applyAlignment="1"/>
    <xf numFmtId="165" fontId="0" fillId="3" borderId="0" xfId="0" applyNumberFormat="1" applyFill="1" applyBorder="1" applyAlignment="1"/>
    <xf numFmtId="165" fontId="0" fillId="3" borderId="0" xfId="0" applyNumberFormat="1" applyFill="1" applyBorder="1" applyAlignment="1">
      <alignment horizontal="right"/>
    </xf>
    <xf numFmtId="0" fontId="0" fillId="3" borderId="0" xfId="0" applyFill="1" applyBorder="1" applyAlignment="1">
      <alignment horizontal="left"/>
    </xf>
    <xf numFmtId="0" fontId="14" fillId="3" borderId="0" xfId="0" applyFont="1" applyFill="1" applyBorder="1"/>
    <xf numFmtId="0" fontId="4" fillId="3" borderId="1" xfId="0" applyFont="1" applyFill="1" applyBorder="1" applyAlignment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1" fillId="3" borderId="6" xfId="0" applyFont="1" applyFill="1" applyBorder="1" applyAlignment="1">
      <alignment horizontal="center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9" fillId="3" borderId="0" xfId="0" applyFont="1" applyFill="1"/>
    <xf numFmtId="0" fontId="10" fillId="3" borderId="0" xfId="0" applyFont="1" applyFill="1"/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2" borderId="1" xfId="0" applyFill="1" applyBorder="1"/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4" fillId="3" borderId="8" xfId="0" applyFont="1" applyFill="1" applyBorder="1"/>
    <xf numFmtId="0" fontId="11" fillId="3" borderId="0" xfId="0" applyFont="1" applyFill="1"/>
    <xf numFmtId="0" fontId="9" fillId="4" borderId="0" xfId="0" applyFont="1" applyFill="1"/>
    <xf numFmtId="0" fontId="0" fillId="4" borderId="0" xfId="0" applyFill="1"/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0" fontId="1" fillId="4" borderId="0" xfId="0" applyFont="1" applyFill="1"/>
    <xf numFmtId="0" fontId="10" fillId="4" borderId="0" xfId="0" applyFont="1" applyFill="1"/>
    <xf numFmtId="0" fontId="1" fillId="2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/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1" fillId="3" borderId="0" xfId="0" applyFont="1" applyFill="1" applyBorder="1" applyAlignment="1">
      <alignment horizontal="left"/>
    </xf>
    <xf numFmtId="0" fontId="0" fillId="5" borderId="18" xfId="0" applyFill="1" applyBorder="1"/>
    <xf numFmtId="0" fontId="0" fillId="5" borderId="19" xfId="0" applyFill="1" applyBorder="1"/>
    <xf numFmtId="0" fontId="15" fillId="5" borderId="20" xfId="0" applyFont="1" applyFill="1" applyBorder="1"/>
    <xf numFmtId="0" fontId="16" fillId="5" borderId="0" xfId="0" applyFont="1" applyFill="1" applyBorder="1"/>
    <xf numFmtId="0" fontId="0" fillId="5" borderId="0" xfId="0" applyFill="1" applyBorder="1"/>
    <xf numFmtId="0" fontId="0" fillId="5" borderId="21" xfId="0" applyFill="1" applyBorder="1"/>
    <xf numFmtId="0" fontId="15" fillId="5" borderId="7" xfId="0" applyFont="1" applyFill="1" applyBorder="1"/>
    <xf numFmtId="0" fontId="16" fillId="5" borderId="8" xfId="0" applyFont="1" applyFill="1" applyBorder="1"/>
    <xf numFmtId="0" fontId="0" fillId="5" borderId="8" xfId="0" applyFill="1" applyBorder="1"/>
    <xf numFmtId="0" fontId="0" fillId="5" borderId="9" xfId="0" applyFill="1" applyBorder="1"/>
    <xf numFmtId="0" fontId="4" fillId="3" borderId="0" xfId="0" applyFont="1" applyFill="1" applyBorder="1" applyAlignment="1">
      <alignment horizontal="left"/>
    </xf>
    <xf numFmtId="0" fontId="3" fillId="3" borderId="0" xfId="0" applyFont="1" applyFill="1" applyAlignment="1">
      <alignment vertical="center" wrapText="1"/>
    </xf>
    <xf numFmtId="0" fontId="17" fillId="3" borderId="4" xfId="0" applyFont="1" applyFill="1" applyBorder="1"/>
    <xf numFmtId="0" fontId="18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19" fillId="5" borderId="20" xfId="0" applyFont="1" applyFill="1" applyBorder="1"/>
    <xf numFmtId="0" fontId="19" fillId="5" borderId="17" xfId="0" applyFont="1" applyFill="1" applyBorder="1"/>
    <xf numFmtId="0" fontId="20" fillId="5" borderId="0" xfId="0" applyFont="1" applyFill="1"/>
    <xf numFmtId="0" fontId="0" fillId="5" borderId="0" xfId="0" applyFill="1"/>
  </cellXfs>
  <cellStyles count="1">
    <cellStyle name="Normal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otX val="21"/>
      <c:hPercent val="100"/>
      <c:rotY val="47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2.3709946774179608E-2"/>
          <c:y val="2.9772354706274238E-2"/>
          <c:w val="0.91771441043589186"/>
          <c:h val="0.87565749136100701"/>
        </c:manualLayout>
      </c:layout>
      <c:bar3DChart>
        <c:barDir val="col"/>
        <c:grouping val="standard"/>
        <c:ser>
          <c:idx val="0"/>
          <c:order val="0"/>
          <c:tx>
            <c:strRef>
              <c:f>Graphiques!$C$10</c:f>
              <c:strCache>
                <c:ptCount val="1"/>
                <c:pt idx="0">
                  <c:v>B1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Graphiques!$D$10:$J$10</c:f>
              <c:numCache>
                <c:formatCode>General</c:formatCode>
                <c:ptCount val="7"/>
                <c:pt idx="0">
                  <c:v>14</c:v>
                </c:pt>
                <c:pt idx="1">
                  <c:v>14</c:v>
                </c:pt>
                <c:pt idx="2">
                  <c:v>21</c:v>
                </c:pt>
                <c:pt idx="3">
                  <c:v>25.5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Graphiques!$C$11</c:f>
              <c:strCache>
                <c:ptCount val="1"/>
                <c:pt idx="0">
                  <c:v>B2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Graphiques!$D$11:$J$11</c:f>
              <c:numCache>
                <c:formatCode>General</c:formatCode>
                <c:ptCount val="7"/>
                <c:pt idx="0">
                  <c:v>14</c:v>
                </c:pt>
                <c:pt idx="1">
                  <c:v>14</c:v>
                </c:pt>
                <c:pt idx="2">
                  <c:v>21</c:v>
                </c:pt>
                <c:pt idx="3">
                  <c:v>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Graphiques!$C$12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Graphiques!$D$12:$J$12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Graphiques!$C$13</c:f>
              <c:strCache>
                <c:ptCount val="1"/>
                <c:pt idx="0">
                  <c:v>B4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Graphiques!$D$13:$J$13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Graphiques!$C$14</c:f>
              <c:strCache>
                <c:ptCount val="1"/>
                <c:pt idx="0">
                  <c:v>B5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Graphiques!$D$14:$J$14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Graphiques!$C$15</c:f>
              <c:strCache>
                <c:ptCount val="1"/>
                <c:pt idx="0">
                  <c:v>B6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Graphiques!$D$15:$J$15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Graphiques!$C$16</c:f>
              <c:strCache>
                <c:ptCount val="1"/>
                <c:pt idx="0">
                  <c:v>B7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Graphiques!$D$16:$J$16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hape val="box"/>
        <c:axId val="90655360"/>
        <c:axId val="90700032"/>
        <c:axId val="90667200"/>
      </c:bar3DChart>
      <c:catAx>
        <c:axId val="9065536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070003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90700032"/>
        <c:scaling>
          <c:orientation val="minMax"/>
        </c:scaling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0655360"/>
        <c:crosses val="max"/>
        <c:crossBetween val="between"/>
      </c:valAx>
      <c:serAx>
        <c:axId val="9066720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0700032"/>
        <c:crosses val="autoZero"/>
        <c:tickLblSkip val="1"/>
        <c:tickMarkSkip val="1"/>
      </c:ser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39" footer="0.4921259845000003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7132947363047715E-2"/>
          <c:y val="5.3380794512829746E-2"/>
          <c:w val="0.81118978063682545"/>
          <c:h val="0.85409271220527561"/>
        </c:manualLayout>
      </c:layout>
      <c:lineChart>
        <c:grouping val="standard"/>
        <c:ser>
          <c:idx val="0"/>
          <c:order val="0"/>
          <c:tx>
            <c:strRef>
              <c:f>Graphiques!$C$10</c:f>
              <c:strCache>
                <c:ptCount val="1"/>
                <c:pt idx="0">
                  <c:v>B1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Graphiques!$D$10:$J$10</c:f>
              <c:numCache>
                <c:formatCode>General</c:formatCode>
                <c:ptCount val="7"/>
                <c:pt idx="0">
                  <c:v>14</c:v>
                </c:pt>
                <c:pt idx="1">
                  <c:v>14</c:v>
                </c:pt>
                <c:pt idx="2">
                  <c:v>21</c:v>
                </c:pt>
                <c:pt idx="3">
                  <c:v>25.5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Graphiques!$C$11</c:f>
              <c:strCache>
                <c:ptCount val="1"/>
                <c:pt idx="0">
                  <c:v>B2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Graphiques!$D$11:$J$11</c:f>
              <c:numCache>
                <c:formatCode>General</c:formatCode>
                <c:ptCount val="7"/>
                <c:pt idx="0">
                  <c:v>14</c:v>
                </c:pt>
                <c:pt idx="1">
                  <c:v>14</c:v>
                </c:pt>
                <c:pt idx="2">
                  <c:v>21</c:v>
                </c:pt>
                <c:pt idx="3">
                  <c:v>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Graphiques!$C$12</c:f>
              <c:strCache>
                <c:ptCount val="1"/>
                <c:pt idx="0">
                  <c:v>B3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Graphiques!$D$12:$J$12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Graphiques!$C$13</c:f>
              <c:strCache>
                <c:ptCount val="1"/>
                <c:pt idx="0">
                  <c:v>B4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Graphiques!$D$13:$J$13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Graphiques!$C$14</c:f>
              <c:strCache>
                <c:ptCount val="1"/>
                <c:pt idx="0">
                  <c:v>B5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Graphiques!$D$14:$J$14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Graphiques!$C$15</c:f>
              <c:strCache>
                <c:ptCount val="1"/>
                <c:pt idx="0">
                  <c:v>B6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Graphiques!$D$15:$J$15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Graphiques!$C$16</c:f>
              <c:strCache>
                <c:ptCount val="1"/>
                <c:pt idx="0">
                  <c:v>B7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Graphiques!$D$9:$J$9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Graphiques!$D$16:$J$16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marker val="1"/>
        <c:axId val="85600896"/>
        <c:axId val="85611264"/>
      </c:lineChart>
      <c:catAx>
        <c:axId val="856008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5611264"/>
        <c:crosses val="autoZero"/>
        <c:auto val="1"/>
        <c:lblAlgn val="ctr"/>
        <c:lblOffset val="100"/>
        <c:tickLblSkip val="1"/>
        <c:tickMarkSkip val="1"/>
      </c:catAx>
      <c:valAx>
        <c:axId val="85611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56008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650456791069755"/>
          <c:y val="0.33629900543082686"/>
          <c:w val="8.9510596484063662E-2"/>
          <c:h val="0.400948991696322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39" footer="0.4921259845000003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 sz="1100"/>
              <a:t>Moyennes et I.C. à 95%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Graphiques!$C$49</c:f>
              <c:strCache>
                <c:ptCount val="1"/>
                <c:pt idx="0">
                  <c:v>B1</c:v>
                </c:pt>
              </c:strCache>
            </c:strRef>
          </c:tx>
          <c:errBars>
            <c:errBarType val="both"/>
            <c:errValType val="cust"/>
            <c:plus>
              <c:numRef>
                <c:f>Graphiques!$D$58:$J$58</c:f>
                <c:numCache>
                  <c:formatCode>General</c:formatCode>
                  <c:ptCount val="7"/>
                  <c:pt idx="0">
                    <c:v>2.5099785787807747</c:v>
                  </c:pt>
                  <c:pt idx="1">
                    <c:v>4.5376446840757056</c:v>
                  </c:pt>
                  <c:pt idx="2">
                    <c:v>2.4004558381776548</c:v>
                  </c:pt>
                  <c:pt idx="3">
                    <c:v>3.4299369729450948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Graphiques!$D$58:$J$58</c:f>
                <c:numCache>
                  <c:formatCode>General</c:formatCode>
                  <c:ptCount val="7"/>
                  <c:pt idx="0">
                    <c:v>2.5099785787807747</c:v>
                  </c:pt>
                  <c:pt idx="1">
                    <c:v>4.5376446840757056</c:v>
                  </c:pt>
                  <c:pt idx="2">
                    <c:v>2.4004558381776548</c:v>
                  </c:pt>
                  <c:pt idx="3">
                    <c:v>3.4299369729450948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</c:errBars>
          <c:cat>
            <c:strRef>
              <c:f>Graphiques!$D$48:$J$48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Graphiques!$D$49:$J$49</c:f>
              <c:numCache>
                <c:formatCode>General</c:formatCode>
                <c:ptCount val="7"/>
                <c:pt idx="0">
                  <c:v>14.2</c:v>
                </c:pt>
                <c:pt idx="1">
                  <c:v>15.6</c:v>
                </c:pt>
                <c:pt idx="2">
                  <c:v>21</c:v>
                </c:pt>
                <c:pt idx="3">
                  <c:v>25.75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Graphiques!$C$50</c:f>
              <c:strCache>
                <c:ptCount val="1"/>
                <c:pt idx="0">
                  <c:v>B2</c:v>
                </c:pt>
              </c:strCache>
            </c:strRef>
          </c:tx>
          <c:errBars>
            <c:errBarType val="both"/>
            <c:errValType val="cust"/>
            <c:plus>
              <c:numRef>
                <c:f>Graphiques!$D$59:$J$59</c:f>
                <c:numCache>
                  <c:formatCode>General</c:formatCode>
                  <c:ptCount val="7"/>
                  <c:pt idx="0">
                    <c:v>1.9987789206217581</c:v>
                  </c:pt>
                  <c:pt idx="1">
                    <c:v>3.8005111716465083</c:v>
                  </c:pt>
                  <c:pt idx="2">
                    <c:v>2.2688223420378604</c:v>
                  </c:pt>
                  <c:pt idx="3">
                    <c:v>2.8671801262364842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Graphiques!$D$59:$J$59</c:f>
                <c:numCache>
                  <c:formatCode>General</c:formatCode>
                  <c:ptCount val="7"/>
                  <c:pt idx="0">
                    <c:v>1.9987789206217581</c:v>
                  </c:pt>
                  <c:pt idx="1">
                    <c:v>3.8005111716465083</c:v>
                  </c:pt>
                  <c:pt idx="2">
                    <c:v>2.2688223420378604</c:v>
                  </c:pt>
                  <c:pt idx="3">
                    <c:v>2.8671801262364842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</c:errBars>
          <c:cat>
            <c:strRef>
              <c:f>Graphiques!$D$48:$J$48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Graphiques!$D$50:$J$50</c:f>
              <c:numCache>
                <c:formatCode>General</c:formatCode>
                <c:ptCount val="7"/>
                <c:pt idx="0">
                  <c:v>14.8</c:v>
                </c:pt>
                <c:pt idx="1">
                  <c:v>16.399999999999999</c:v>
                </c:pt>
                <c:pt idx="2">
                  <c:v>21.2</c:v>
                </c:pt>
                <c:pt idx="3">
                  <c:v>25.2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Graphiques!$C$51</c:f>
              <c:strCache>
                <c:ptCount val="1"/>
                <c:pt idx="0">
                  <c:v>B3</c:v>
                </c:pt>
              </c:strCache>
            </c:strRef>
          </c:tx>
          <c:errBars>
            <c:errBarType val="both"/>
            <c:errValType val="cust"/>
            <c:plus>
              <c:numRef>
                <c:f>Graphiques!$D$60:$J$60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Graphiques!$D$60:$J$60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</c:errBars>
          <c:cat>
            <c:strRef>
              <c:f>Graphiques!$D$48:$J$48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Graphiques!$D$51:$J$51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Graphiques!$C$52</c:f>
              <c:strCache>
                <c:ptCount val="1"/>
                <c:pt idx="0">
                  <c:v>B4</c:v>
                </c:pt>
              </c:strCache>
            </c:strRef>
          </c:tx>
          <c:errBars>
            <c:errBarType val="both"/>
            <c:errValType val="cust"/>
            <c:plus>
              <c:numRef>
                <c:f>Graphiques!$D$61:$J$61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Graphiques!$D$61:$J$61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</c:errBars>
          <c:cat>
            <c:strRef>
              <c:f>Graphiques!$D$48:$J$48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Graphiques!$D$52:$J$52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Graphiques!$C$53</c:f>
              <c:strCache>
                <c:ptCount val="1"/>
                <c:pt idx="0">
                  <c:v>B5</c:v>
                </c:pt>
              </c:strCache>
            </c:strRef>
          </c:tx>
          <c:errBars>
            <c:errBarType val="both"/>
            <c:errValType val="cust"/>
            <c:plus>
              <c:numRef>
                <c:f>Graphiques!$D$62:$J$62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Graphiques!$D$62:$J$62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</c:errBars>
          <c:cat>
            <c:strRef>
              <c:f>Graphiques!$D$48:$J$48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Graphiques!$D$53:$J$53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Graphiques!$C$54</c:f>
              <c:strCache>
                <c:ptCount val="1"/>
                <c:pt idx="0">
                  <c:v>B6</c:v>
                </c:pt>
              </c:strCache>
            </c:strRef>
          </c:tx>
          <c:errBars>
            <c:errBarType val="both"/>
            <c:errValType val="cust"/>
            <c:plus>
              <c:numRef>
                <c:f>Graphiques!$D$63:$J$63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Graphiques!$D$63:$J$63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</c:errBars>
          <c:cat>
            <c:strRef>
              <c:f>Graphiques!$D$48:$J$48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Graphiques!$D$54:$J$54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Graphiques!$C$55</c:f>
              <c:strCache>
                <c:ptCount val="1"/>
                <c:pt idx="0">
                  <c:v>B7</c:v>
                </c:pt>
              </c:strCache>
            </c:strRef>
          </c:tx>
          <c:errBars>
            <c:errBarType val="both"/>
            <c:errValType val="cust"/>
            <c:plus>
              <c:numRef>
                <c:f>Graphiques!$D$64:$J$64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Graphiques!$D$64:$J$64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</c:errBars>
          <c:cat>
            <c:strRef>
              <c:f>Graphiques!$D$48:$J$48</c:f>
              <c:strCache>
                <c:ptCount val="7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</c:strCache>
            </c:strRef>
          </c:cat>
          <c:val>
            <c:numRef>
              <c:f>Graphiques!$D$55:$J$55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axId val="88132224"/>
        <c:axId val="88408448"/>
      </c:barChart>
      <c:catAx>
        <c:axId val="88132224"/>
        <c:scaling>
          <c:orientation val="minMax"/>
        </c:scaling>
        <c:axPos val="b"/>
        <c:tickLblPos val="nextTo"/>
        <c:crossAx val="88408448"/>
        <c:crosses val="autoZero"/>
        <c:auto val="1"/>
        <c:lblAlgn val="ctr"/>
        <c:lblOffset val="100"/>
      </c:catAx>
      <c:valAx>
        <c:axId val="88408448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88132224"/>
        <c:crosses val="autoZero"/>
        <c:crossBetween val="between"/>
      </c:valAx>
    </c:plotArea>
    <c:legend>
      <c:legendPos val="r"/>
    </c:legend>
    <c:plotVisOnly val="1"/>
  </c:chart>
  <c:spPr>
    <a:solidFill>
      <a:srgbClr val="FFFFFF"/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hyperlink" Target="http://www.anastats.fr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7" Type="http://schemas.openxmlformats.org/officeDocument/2006/relationships/image" Target="../media/image8.png"/><Relationship Id="rId2" Type="http://schemas.openxmlformats.org/officeDocument/2006/relationships/image" Target="../media/image4.png"/><Relationship Id="rId1" Type="http://schemas.openxmlformats.org/officeDocument/2006/relationships/hyperlink" Target="http://www.anastats.fr/" TargetMode="External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62755</xdr:colOff>
      <xdr:row>0</xdr:row>
      <xdr:rowOff>26895</xdr:rowOff>
    </xdr:from>
    <xdr:to>
      <xdr:col>2</xdr:col>
      <xdr:colOff>102920</xdr:colOff>
      <xdr:row>0</xdr:row>
      <xdr:rowOff>407896</xdr:rowOff>
    </xdr:to>
    <xdr:pic>
      <xdr:nvPicPr>
        <xdr:cNvPr id="4" name="Image 3" descr="Logo_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2755" y="26895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51982</xdr:colOff>
      <xdr:row>0</xdr:row>
      <xdr:rowOff>38100</xdr:rowOff>
    </xdr:from>
    <xdr:to>
      <xdr:col>1</xdr:col>
      <xdr:colOff>448222</xdr:colOff>
      <xdr:row>1</xdr:row>
      <xdr:rowOff>655</xdr:rowOff>
    </xdr:to>
    <xdr:pic>
      <xdr:nvPicPr>
        <xdr:cNvPr id="2" name="Image 1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1982" y="38100"/>
          <a:ext cx="790687" cy="1597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8965</xdr:colOff>
      <xdr:row>0</xdr:row>
      <xdr:rowOff>71714</xdr:rowOff>
    </xdr:from>
    <xdr:to>
      <xdr:col>11</xdr:col>
      <xdr:colOff>62754</xdr:colOff>
      <xdr:row>1</xdr:row>
      <xdr:rowOff>72238</xdr:rowOff>
    </xdr:to>
    <xdr:pic>
      <xdr:nvPicPr>
        <xdr:cNvPr id="2" name="Image 1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897906" y="71714"/>
          <a:ext cx="842683" cy="1708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16</xdr:row>
      <xdr:rowOff>160020</xdr:rowOff>
    </xdr:from>
    <xdr:to>
      <xdr:col>8</xdr:col>
      <xdr:colOff>68580</xdr:colOff>
      <xdr:row>42</xdr:row>
      <xdr:rowOff>152400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8</xdr:col>
      <xdr:colOff>495300</xdr:colOff>
      <xdr:row>17</xdr:row>
      <xdr:rowOff>30480</xdr:rowOff>
    </xdr:from>
    <xdr:to>
      <xdr:col>15</xdr:col>
      <xdr:colOff>396240</xdr:colOff>
      <xdr:row>42</xdr:row>
      <xdr:rowOff>121920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2</xdr:col>
      <xdr:colOff>22860</xdr:colOff>
      <xdr:row>65</xdr:row>
      <xdr:rowOff>30480</xdr:rowOff>
    </xdr:from>
    <xdr:to>
      <xdr:col>10</xdr:col>
      <xdr:colOff>53340</xdr:colOff>
      <xdr:row>85</xdr:row>
      <xdr:rowOff>144780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9</xdr:col>
      <xdr:colOff>45720</xdr:colOff>
      <xdr:row>0</xdr:row>
      <xdr:rowOff>45720</xdr:rowOff>
    </xdr:from>
    <xdr:to>
      <xdr:col>10</xdr:col>
      <xdr:colOff>173964</xdr:colOff>
      <xdr:row>1</xdr:row>
      <xdr:rowOff>64756</xdr:rowOff>
    </xdr:to>
    <xdr:pic>
      <xdr:nvPicPr>
        <xdr:cNvPr id="6" name="Image 5" descr="A1 grand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53340</xdr:rowOff>
    </xdr:from>
    <xdr:to>
      <xdr:col>1</xdr:col>
      <xdr:colOff>410184</xdr:colOff>
      <xdr:row>1</xdr:row>
      <xdr:rowOff>72376</xdr:rowOff>
    </xdr:to>
    <xdr:pic>
      <xdr:nvPicPr>
        <xdr:cNvPr id="2" name="Image 1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5334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9</xdr:col>
      <xdr:colOff>137160</xdr:colOff>
      <xdr:row>0</xdr:row>
      <xdr:rowOff>76200</xdr:rowOff>
    </xdr:from>
    <xdr:to>
      <xdr:col>9</xdr:col>
      <xdr:colOff>447488</xdr:colOff>
      <xdr:row>1</xdr:row>
      <xdr:rowOff>144780</xdr:rowOff>
    </xdr:to>
    <xdr:pic>
      <xdr:nvPicPr>
        <xdr:cNvPr id="3" name="Image 2" descr="Logo-R_fondTransparent.gif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96000" y="76200"/>
          <a:ext cx="310328" cy="23622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40</xdr:row>
      <xdr:rowOff>0</xdr:rowOff>
    </xdr:from>
    <xdr:to>
      <xdr:col>14</xdr:col>
      <xdr:colOff>243840</xdr:colOff>
      <xdr:row>66</xdr:row>
      <xdr:rowOff>91440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547360" y="6842760"/>
          <a:ext cx="4450080" cy="44500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0</xdr:colOff>
      <xdr:row>74</xdr:row>
      <xdr:rowOff>0</xdr:rowOff>
    </xdr:from>
    <xdr:to>
      <xdr:col>14</xdr:col>
      <xdr:colOff>289560</xdr:colOff>
      <xdr:row>100</xdr:row>
      <xdr:rowOff>137160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547360" y="12565380"/>
          <a:ext cx="4495800" cy="4495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0</xdr:colOff>
      <xdr:row>117</xdr:row>
      <xdr:rowOff>0</xdr:rowOff>
    </xdr:from>
    <xdr:to>
      <xdr:col>14</xdr:col>
      <xdr:colOff>723900</xdr:colOff>
      <xdr:row>146</xdr:row>
      <xdr:rowOff>68580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547360" y="19773900"/>
          <a:ext cx="4930140" cy="49301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5"/>
  <sheetViews>
    <sheetView workbookViewId="0"/>
  </sheetViews>
  <sheetFormatPr baseColWidth="10" defaultRowHeight="13.2"/>
  <sheetData>
    <row r="1" spans="2:4" ht="13.8" thickBot="1"/>
    <row r="2" spans="2:4">
      <c r="B2" s="5" t="s">
        <v>182</v>
      </c>
      <c r="C2" s="6">
        <v>-0.74287499999999995</v>
      </c>
    </row>
    <row r="3" spans="2:4" ht="13.8" thickBot="1">
      <c r="B3" s="4" t="s">
        <v>183</v>
      </c>
      <c r="C3" s="2">
        <v>-0.44440000000000002</v>
      </c>
    </row>
    <row r="5" spans="2:4" ht="13.8" thickBot="1"/>
    <row r="6" spans="2:4">
      <c r="B6" s="5" t="s">
        <v>182</v>
      </c>
      <c r="C6" s="6">
        <v>-1.4862500000000001</v>
      </c>
      <c r="D6" s="6">
        <v>5.0000000000018086E-4</v>
      </c>
    </row>
    <row r="7" spans="2:4" ht="13.8" thickBot="1">
      <c r="B7" s="4" t="s">
        <v>183</v>
      </c>
      <c r="C7" s="2">
        <v>-0.81559999999999966</v>
      </c>
      <c r="D7" s="2">
        <v>-7.3200000000000348E-2</v>
      </c>
    </row>
    <row r="9" spans="2:4" ht="13.8" thickBot="1"/>
    <row r="10" spans="2:4">
      <c r="B10" s="5" t="s">
        <v>184</v>
      </c>
      <c r="C10" s="6">
        <v>-1.150925</v>
      </c>
    </row>
    <row r="11" spans="2:4" ht="13.8" thickBot="1">
      <c r="B11" s="4" t="s">
        <v>185</v>
      </c>
      <c r="C11" s="2">
        <v>-3.6350000000000084E-2</v>
      </c>
    </row>
    <row r="13" spans="2:4" ht="13.8" thickBot="1"/>
    <row r="14" spans="2:4">
      <c r="B14" s="5" t="s">
        <v>184</v>
      </c>
      <c r="C14" s="6">
        <v>-1.4862500000000001</v>
      </c>
      <c r="D14" s="6">
        <v>-0.81559999999999966</v>
      </c>
    </row>
    <row r="15" spans="2:4" ht="13.8" thickBot="1">
      <c r="B15" s="4" t="s">
        <v>185</v>
      </c>
      <c r="C15" s="2">
        <v>5.0000000000018086E-4</v>
      </c>
      <c r="D15" s="2">
        <v>-7.3200000000000348E-2</v>
      </c>
    </row>
  </sheetData>
  <pageMargins left="0.7" right="0.7" top="0.75" bottom="0.75" header="0.3" footer="0.3"/>
  <ignoredErrors>
    <ignoredError sqref="B2:B3 B6:B7 B10:B11 B14:B1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B2:I231"/>
  <sheetViews>
    <sheetView zoomScale="85" workbookViewId="0">
      <selection activeCell="L7" sqref="L7"/>
    </sheetView>
  </sheetViews>
  <sheetFormatPr baseColWidth="10" defaultRowHeight="13.2"/>
  <cols>
    <col min="1" max="16384" width="11.5546875" style="7"/>
  </cols>
  <sheetData>
    <row r="2" spans="2:9" ht="15.6">
      <c r="B2" s="124" t="s">
        <v>151</v>
      </c>
      <c r="C2" s="125"/>
      <c r="D2" s="125"/>
      <c r="E2" s="125"/>
      <c r="F2" s="125"/>
      <c r="G2" s="125"/>
      <c r="H2" s="125"/>
      <c r="I2" s="126"/>
    </row>
    <row r="3" spans="2:9" ht="13.8">
      <c r="B3" s="127" t="s">
        <v>153</v>
      </c>
      <c r="C3" s="128"/>
      <c r="D3" s="128"/>
      <c r="E3" s="128"/>
      <c r="F3" s="128"/>
      <c r="G3" s="128"/>
      <c r="H3" s="128"/>
      <c r="I3" s="129"/>
    </row>
    <row r="4" spans="2:9" ht="13.8">
      <c r="B4" s="130" t="s">
        <v>152</v>
      </c>
      <c r="C4" s="131"/>
      <c r="D4" s="131"/>
      <c r="E4" s="131"/>
      <c r="F4" s="131"/>
      <c r="G4" s="131"/>
      <c r="H4" s="131"/>
      <c r="I4" s="132"/>
    </row>
    <row r="6" spans="2:9">
      <c r="B6" s="10" t="str">
        <f>Test!C40</f>
        <v>Moyennes</v>
      </c>
    </row>
    <row r="7" spans="2:9">
      <c r="B7" s="26"/>
      <c r="C7" s="86" t="str">
        <f>Test!D41</f>
        <v>A1</v>
      </c>
      <c r="D7" s="86" t="str">
        <f>Test!E41</f>
        <v>A2</v>
      </c>
      <c r="E7" s="86" t="str">
        <f>Test!F41</f>
        <v>A3</v>
      </c>
      <c r="F7" s="86" t="str">
        <f>Test!G41</f>
        <v>A4</v>
      </c>
      <c r="G7" s="86" t="str">
        <f>Test!H41</f>
        <v>A5</v>
      </c>
      <c r="H7" s="86" t="str">
        <f>Test!I41</f>
        <v>A6</v>
      </c>
      <c r="I7" s="86" t="str">
        <f>Test!J41</f>
        <v>A7</v>
      </c>
    </row>
    <row r="8" spans="2:9">
      <c r="B8" s="87" t="str">
        <f>Test!C42</f>
        <v>B1</v>
      </c>
      <c r="C8" s="23">
        <f>Test!D42</f>
        <v>14.2</v>
      </c>
      <c r="D8" s="23">
        <f>Test!E42</f>
        <v>15.6</v>
      </c>
      <c r="E8" s="23">
        <f>Test!F42</f>
        <v>21</v>
      </c>
      <c r="F8" s="23">
        <f>Test!G42</f>
        <v>25.75</v>
      </c>
      <c r="G8" s="23" t="str">
        <f>Test!H42</f>
        <v/>
      </c>
      <c r="H8" s="23" t="str">
        <f>Test!I42</f>
        <v/>
      </c>
      <c r="I8" s="23" t="str">
        <f>Test!J42</f>
        <v/>
      </c>
    </row>
    <row r="9" spans="2:9">
      <c r="B9" s="87" t="str">
        <f>Test!C43</f>
        <v>B2</v>
      </c>
      <c r="C9" s="23">
        <f>Test!D43</f>
        <v>14.8</v>
      </c>
      <c r="D9" s="23">
        <f>Test!E43</f>
        <v>16.399999999999999</v>
      </c>
      <c r="E9" s="23">
        <f>Test!F43</f>
        <v>21.2</v>
      </c>
      <c r="F9" s="23">
        <f>Test!G43</f>
        <v>25.2</v>
      </c>
      <c r="G9" s="23" t="str">
        <f>Test!H43</f>
        <v/>
      </c>
      <c r="H9" s="23" t="str">
        <f>Test!I43</f>
        <v/>
      </c>
      <c r="I9" s="23" t="str">
        <f>Test!J43</f>
        <v/>
      </c>
    </row>
    <row r="10" spans="2:9">
      <c r="B10" s="87" t="str">
        <f>Test!C44</f>
        <v>B3</v>
      </c>
      <c r="C10" s="23" t="str">
        <f>Test!D44</f>
        <v/>
      </c>
      <c r="D10" s="23" t="str">
        <f>Test!E44</f>
        <v/>
      </c>
      <c r="E10" s="23" t="str">
        <f>Test!F44</f>
        <v/>
      </c>
      <c r="F10" s="23" t="str">
        <f>Test!G44</f>
        <v/>
      </c>
      <c r="G10" s="23" t="str">
        <f>Test!H44</f>
        <v/>
      </c>
      <c r="H10" s="23" t="str">
        <f>Test!I44</f>
        <v/>
      </c>
      <c r="I10" s="23" t="str">
        <f>Test!J44</f>
        <v/>
      </c>
    </row>
    <row r="11" spans="2:9">
      <c r="B11" s="87" t="str">
        <f>Test!C45</f>
        <v>B4</v>
      </c>
      <c r="C11" s="23" t="str">
        <f>Test!D45</f>
        <v/>
      </c>
      <c r="D11" s="23" t="str">
        <f>Test!E45</f>
        <v/>
      </c>
      <c r="E11" s="23" t="str">
        <f>Test!F45</f>
        <v/>
      </c>
      <c r="F11" s="23" t="str">
        <f>Test!G45</f>
        <v/>
      </c>
      <c r="G11" s="23" t="str">
        <f>Test!H45</f>
        <v/>
      </c>
      <c r="H11" s="23" t="str">
        <f>Test!I45</f>
        <v/>
      </c>
      <c r="I11" s="23" t="str">
        <f>Test!J45</f>
        <v/>
      </c>
    </row>
    <row r="12" spans="2:9">
      <c r="B12" s="87" t="str">
        <f>Test!C46</f>
        <v>B5</v>
      </c>
      <c r="C12" s="23" t="str">
        <f>Test!D46</f>
        <v/>
      </c>
      <c r="D12" s="23" t="str">
        <f>Test!E46</f>
        <v/>
      </c>
      <c r="E12" s="23" t="str">
        <f>Test!F46</f>
        <v/>
      </c>
      <c r="F12" s="23" t="str">
        <f>Test!G46</f>
        <v/>
      </c>
      <c r="G12" s="23" t="str">
        <f>Test!H46</f>
        <v/>
      </c>
      <c r="H12" s="23" t="str">
        <f>Test!I46</f>
        <v/>
      </c>
      <c r="I12" s="23" t="str">
        <f>Test!J46</f>
        <v/>
      </c>
    </row>
    <row r="13" spans="2:9">
      <c r="B13" s="87" t="str">
        <f>Test!C47</f>
        <v>B6</v>
      </c>
      <c r="C13" s="23" t="str">
        <f>Test!D47</f>
        <v/>
      </c>
      <c r="D13" s="23" t="str">
        <f>Test!E47</f>
        <v/>
      </c>
      <c r="E13" s="23" t="str">
        <f>Test!F47</f>
        <v/>
      </c>
      <c r="F13" s="23" t="str">
        <f>Test!G47</f>
        <v/>
      </c>
      <c r="G13" s="23" t="str">
        <f>Test!H47</f>
        <v/>
      </c>
      <c r="H13" s="23" t="str">
        <f>Test!I47</f>
        <v/>
      </c>
      <c r="I13" s="23" t="str">
        <f>Test!J47</f>
        <v/>
      </c>
    </row>
    <row r="14" spans="2:9">
      <c r="B14" s="87" t="str">
        <f>Test!C48</f>
        <v>B7</v>
      </c>
      <c r="C14" s="23" t="str">
        <f>Test!D48</f>
        <v/>
      </c>
      <c r="D14" s="23" t="str">
        <f>Test!E48</f>
        <v/>
      </c>
      <c r="E14" s="23" t="str">
        <f>Test!F48</f>
        <v/>
      </c>
      <c r="F14" s="23" t="str">
        <f>Test!G48</f>
        <v/>
      </c>
      <c r="G14" s="23" t="str">
        <f>Test!H48</f>
        <v/>
      </c>
      <c r="H14" s="23" t="str">
        <f>Test!I48</f>
        <v/>
      </c>
      <c r="I14" s="23" t="str">
        <f>Test!J48</f>
        <v/>
      </c>
    </row>
    <row r="20" spans="2:9">
      <c r="B20" s="92" t="s">
        <v>150</v>
      </c>
      <c r="C20" s="23" t="str">
        <f>Données!C15</f>
        <v>Niveau A1</v>
      </c>
      <c r="D20" s="23" t="str">
        <f>Données!D15</f>
        <v>Niveau A2</v>
      </c>
      <c r="E20" s="23" t="str">
        <f>Données!E15</f>
        <v>Niveau A3</v>
      </c>
      <c r="F20" s="23" t="str">
        <f>Données!F15</f>
        <v>Niveau A4</v>
      </c>
      <c r="G20" s="23" t="str">
        <f>Données!G15</f>
        <v>Niveau A5</v>
      </c>
      <c r="H20" s="23" t="str">
        <f>Données!H15</f>
        <v>Niveau A6</v>
      </c>
      <c r="I20" s="23" t="str">
        <f>Données!I15</f>
        <v>Niveau A7</v>
      </c>
    </row>
    <row r="21" spans="2:9">
      <c r="B21" s="7" t="str">
        <f>Données!B16</f>
        <v>Niveau B1</v>
      </c>
      <c r="C21" s="25">
        <f>IF(Données!C16="","",Données!C16-Résidus!C$8)</f>
        <v>-2.1999999999999993</v>
      </c>
      <c r="D21" s="25">
        <f>IF(Données!D16="","",Données!D16-Résidus!D$8)</f>
        <v>-1.5999999999999996</v>
      </c>
      <c r="E21" s="25">
        <f>IF(Données!E16="","",Données!E16-Résidus!E$8)</f>
        <v>0</v>
      </c>
      <c r="F21" s="25">
        <f>IF(Données!F16="","",Données!F16-Résidus!F$8)</f>
        <v>1.25</v>
      </c>
      <c r="G21" s="25" t="str">
        <f>IF(Données!G16="","",Données!G16-Résidus!G$8)</f>
        <v/>
      </c>
      <c r="H21" s="25" t="str">
        <f>IF(Données!H16="","",Données!H16-Résidus!H$8)</f>
        <v/>
      </c>
      <c r="I21" s="25" t="str">
        <f>IF(Données!I16="","",Données!I16-Résidus!I$8)</f>
        <v/>
      </c>
    </row>
    <row r="22" spans="2:9">
      <c r="B22" s="7" t="str">
        <f>Données!B17</f>
        <v>Niveau B1</v>
      </c>
      <c r="C22" s="25">
        <f>IF(Données!C17="","",Données!C17-Résidus!C$8)</f>
        <v>-0.19999999999999929</v>
      </c>
      <c r="D22" s="25">
        <f>IF(Données!D17="","",Données!D17-Résidus!D$8)</f>
        <v>-5.6</v>
      </c>
      <c r="E22" s="25">
        <f>IF(Données!E17="","",Données!E17-Résidus!E$8)</f>
        <v>-2</v>
      </c>
      <c r="F22" s="25">
        <f>IF(Données!F17="","",Données!F17-Résidus!F$8)</f>
        <v>-3.75</v>
      </c>
      <c r="G22" s="25" t="str">
        <f>IF(Données!G17="","",Données!G17-Résidus!G$8)</f>
        <v/>
      </c>
      <c r="H22" s="25" t="str">
        <f>IF(Données!H17="","",Données!H17-Résidus!H$8)</f>
        <v/>
      </c>
      <c r="I22" s="25" t="str">
        <f>IF(Données!I17="","",Données!I17-Résidus!I$8)</f>
        <v/>
      </c>
    </row>
    <row r="23" spans="2:9">
      <c r="B23" s="7" t="str">
        <f>Données!B18</f>
        <v>Niveau B1</v>
      </c>
      <c r="C23" s="25">
        <f>IF(Données!C18="","",Données!C18-Résidus!C$8)</f>
        <v>1.8000000000000007</v>
      </c>
      <c r="D23" s="25">
        <f>IF(Données!D18="","",Données!D18-Résidus!D$8)</f>
        <v>-3.5999999999999996</v>
      </c>
      <c r="E23" s="25">
        <f>IF(Données!E18="","",Données!E18-Résidus!E$8)</f>
        <v>-3</v>
      </c>
      <c r="F23" s="25">
        <f>IF(Données!F18="","",Données!F18-Résidus!F$8)</f>
        <v>-1.75</v>
      </c>
      <c r="G23" s="25" t="str">
        <f>IF(Données!G18="","",Données!G18-Résidus!G$8)</f>
        <v/>
      </c>
      <c r="H23" s="25" t="str">
        <f>IF(Données!H18="","",Données!H18-Résidus!H$8)</f>
        <v/>
      </c>
      <c r="I23" s="25" t="str">
        <f>IF(Données!I18="","",Données!I18-Résidus!I$8)</f>
        <v/>
      </c>
    </row>
    <row r="24" spans="2:9">
      <c r="B24" s="7" t="str">
        <f>Données!B19</f>
        <v>Niveau B1</v>
      </c>
      <c r="C24" s="25">
        <f>IF(Données!C19="","",Données!C19-Résidus!C$8)</f>
        <v>3.8000000000000007</v>
      </c>
      <c r="D24" s="25">
        <f>IF(Données!D19="","",Données!D19-Résidus!D$8)</f>
        <v>4.4000000000000004</v>
      </c>
      <c r="E24" s="25">
        <f>IF(Données!E19="","",Données!E19-Résidus!E$8)</f>
        <v>1</v>
      </c>
      <c r="F24" s="25">
        <f>IF(Données!F19="","",Données!F19-Résidus!F$8)</f>
        <v>4.25</v>
      </c>
      <c r="G24" s="25" t="str">
        <f>IF(Données!G19="","",Données!G19-Résidus!G$8)</f>
        <v/>
      </c>
      <c r="H24" s="25" t="str">
        <f>IF(Données!H19="","",Données!H19-Résidus!H$8)</f>
        <v/>
      </c>
      <c r="I24" s="25" t="str">
        <f>IF(Données!I19="","",Données!I19-Résidus!I$8)</f>
        <v/>
      </c>
    </row>
    <row r="25" spans="2:9">
      <c r="B25" s="7" t="str">
        <f>Données!B20</f>
        <v>Niveau B1</v>
      </c>
      <c r="C25" s="25">
        <f>IF(Données!C20="","",Données!C20-Résidus!C$8)</f>
        <v>-3.1999999999999993</v>
      </c>
      <c r="D25" s="25">
        <f>IF(Données!D20="","",Données!D20-Résidus!D$8)</f>
        <v>6.4</v>
      </c>
      <c r="E25" s="25">
        <f>IF(Données!E20="","",Données!E20-Résidus!E$8)</f>
        <v>4</v>
      </c>
      <c r="F25" s="25" t="str">
        <f>IF(Données!F20="","",Données!F20-Résidus!F$8)</f>
        <v/>
      </c>
      <c r="G25" s="25" t="str">
        <f>IF(Données!G20="","",Données!G20-Résidus!G$8)</f>
        <v/>
      </c>
      <c r="H25" s="25" t="str">
        <f>IF(Données!H20="","",Données!H20-Résidus!H$8)</f>
        <v/>
      </c>
      <c r="I25" s="25" t="str">
        <f>IF(Données!I20="","",Données!I20-Résidus!I$8)</f>
        <v/>
      </c>
    </row>
    <row r="26" spans="2:9">
      <c r="B26" s="7" t="str">
        <f>Données!B21</f>
        <v>Niveau B1</v>
      </c>
      <c r="C26" s="25" t="str">
        <f>IF(Données!C21="","",Données!C21-Résidus!C$8)</f>
        <v/>
      </c>
      <c r="D26" s="25" t="str">
        <f>IF(Données!D21="","",Données!D21-Résidus!D$8)</f>
        <v/>
      </c>
      <c r="E26" s="25" t="str">
        <f>IF(Données!E21="","",Données!E21-Résidus!E$8)</f>
        <v/>
      </c>
      <c r="F26" s="25" t="str">
        <f>IF(Données!F21="","",Données!F21-Résidus!F$8)</f>
        <v/>
      </c>
      <c r="G26" s="25" t="str">
        <f>IF(Données!G21="","",Données!G21-Résidus!G$8)</f>
        <v/>
      </c>
      <c r="H26" s="25" t="str">
        <f>IF(Données!H21="","",Données!H21-Résidus!H$8)</f>
        <v/>
      </c>
      <c r="I26" s="25" t="str">
        <f>IF(Données!I21="","",Données!I21-Résidus!I$8)</f>
        <v/>
      </c>
    </row>
    <row r="27" spans="2:9">
      <c r="B27" s="7" t="str">
        <f>Données!B22</f>
        <v>Niveau B1</v>
      </c>
      <c r="C27" s="25" t="str">
        <f>IF(Données!C22="","",Données!C22-Résidus!C$8)</f>
        <v/>
      </c>
      <c r="D27" s="25" t="str">
        <f>IF(Données!D22="","",Données!D22-Résidus!D$8)</f>
        <v/>
      </c>
      <c r="E27" s="25" t="str">
        <f>IF(Données!E22="","",Données!E22-Résidus!E$8)</f>
        <v/>
      </c>
      <c r="F27" s="25" t="str">
        <f>IF(Données!F22="","",Données!F22-Résidus!F$8)</f>
        <v/>
      </c>
      <c r="G27" s="25" t="str">
        <f>IF(Données!G22="","",Données!G22-Résidus!G$8)</f>
        <v/>
      </c>
      <c r="H27" s="25" t="str">
        <f>IF(Données!H22="","",Données!H22-Résidus!H$8)</f>
        <v/>
      </c>
      <c r="I27" s="25" t="str">
        <f>IF(Données!I22="","",Données!I22-Résidus!I$8)</f>
        <v/>
      </c>
    </row>
    <row r="28" spans="2:9">
      <c r="B28" s="7" t="str">
        <f>Données!B23</f>
        <v>Niveau B1</v>
      </c>
      <c r="C28" s="25" t="str">
        <f>IF(Données!C23="","",Données!C23-Résidus!C$8)</f>
        <v/>
      </c>
      <c r="D28" s="25" t="str">
        <f>IF(Données!D23="","",Données!D23-Résidus!D$8)</f>
        <v/>
      </c>
      <c r="E28" s="25" t="str">
        <f>IF(Données!E23="","",Données!E23-Résidus!E$8)</f>
        <v/>
      </c>
      <c r="F28" s="25" t="str">
        <f>IF(Données!F23="","",Données!F23-Résidus!F$8)</f>
        <v/>
      </c>
      <c r="G28" s="25" t="str">
        <f>IF(Données!G23="","",Données!G23-Résidus!G$8)</f>
        <v/>
      </c>
      <c r="H28" s="25" t="str">
        <f>IF(Données!H23="","",Données!H23-Résidus!H$8)</f>
        <v/>
      </c>
      <c r="I28" s="25" t="str">
        <f>IF(Données!I23="","",Données!I23-Résidus!I$8)</f>
        <v/>
      </c>
    </row>
    <row r="29" spans="2:9">
      <c r="B29" s="7" t="str">
        <f>Données!B24</f>
        <v>Niveau B1</v>
      </c>
      <c r="C29" s="25" t="str">
        <f>IF(Données!C24="","",Données!C24-Résidus!C$8)</f>
        <v/>
      </c>
      <c r="D29" s="25" t="str">
        <f>IF(Données!D24="","",Données!D24-Résidus!D$8)</f>
        <v/>
      </c>
      <c r="E29" s="25" t="str">
        <f>IF(Données!E24="","",Données!E24-Résidus!E$8)</f>
        <v/>
      </c>
      <c r="F29" s="25" t="str">
        <f>IF(Données!F24="","",Données!F24-Résidus!F$8)</f>
        <v/>
      </c>
      <c r="G29" s="25" t="str">
        <f>IF(Données!G24="","",Données!G24-Résidus!G$8)</f>
        <v/>
      </c>
      <c r="H29" s="25" t="str">
        <f>IF(Données!H24="","",Données!H24-Résidus!H$8)</f>
        <v/>
      </c>
      <c r="I29" s="25" t="str">
        <f>IF(Données!I24="","",Données!I24-Résidus!I$8)</f>
        <v/>
      </c>
    </row>
    <row r="30" spans="2:9">
      <c r="B30" s="7" t="str">
        <f>Données!B25</f>
        <v>Niveau B1</v>
      </c>
      <c r="C30" s="25" t="str">
        <f>IF(Données!C25="","",Données!C25-Résidus!C$8)</f>
        <v/>
      </c>
      <c r="D30" s="25" t="str">
        <f>IF(Données!D25="","",Données!D25-Résidus!D$8)</f>
        <v/>
      </c>
      <c r="E30" s="25" t="str">
        <f>IF(Données!E25="","",Données!E25-Résidus!E$8)</f>
        <v/>
      </c>
      <c r="F30" s="25" t="str">
        <f>IF(Données!F25="","",Données!F25-Résidus!F$8)</f>
        <v/>
      </c>
      <c r="G30" s="25" t="str">
        <f>IF(Données!G25="","",Données!G25-Résidus!G$8)</f>
        <v/>
      </c>
      <c r="H30" s="25" t="str">
        <f>IF(Données!H25="","",Données!H25-Résidus!H$8)</f>
        <v/>
      </c>
      <c r="I30" s="25" t="str">
        <f>IF(Données!I25="","",Données!I25-Résidus!I$8)</f>
        <v/>
      </c>
    </row>
    <row r="31" spans="2:9">
      <c r="B31" s="7" t="str">
        <f>Données!B26</f>
        <v>Niveau B1</v>
      </c>
      <c r="C31" s="25" t="str">
        <f>IF(Données!C26="","",Données!C26-Résidus!C$8)</f>
        <v/>
      </c>
      <c r="D31" s="25" t="str">
        <f>IF(Données!D26="","",Données!D26-Résidus!D$8)</f>
        <v/>
      </c>
      <c r="E31" s="25" t="str">
        <f>IF(Données!E26="","",Données!E26-Résidus!E$8)</f>
        <v/>
      </c>
      <c r="F31" s="25" t="str">
        <f>IF(Données!F26="","",Données!F26-Résidus!F$8)</f>
        <v/>
      </c>
      <c r="G31" s="25" t="str">
        <f>IF(Données!G26="","",Données!G26-Résidus!G$8)</f>
        <v/>
      </c>
      <c r="H31" s="25" t="str">
        <f>IF(Données!H26="","",Données!H26-Résidus!H$8)</f>
        <v/>
      </c>
      <c r="I31" s="25" t="str">
        <f>IF(Données!I26="","",Données!I26-Résidus!I$8)</f>
        <v/>
      </c>
    </row>
    <row r="32" spans="2:9">
      <c r="B32" s="7" t="str">
        <f>Données!B27</f>
        <v>Niveau B1</v>
      </c>
      <c r="C32" s="25" t="str">
        <f>IF(Données!C27="","",Données!C27-Résidus!C$8)</f>
        <v/>
      </c>
      <c r="D32" s="25" t="str">
        <f>IF(Données!D27="","",Données!D27-Résidus!D$8)</f>
        <v/>
      </c>
      <c r="E32" s="25" t="str">
        <f>IF(Données!E27="","",Données!E27-Résidus!E$8)</f>
        <v/>
      </c>
      <c r="F32" s="25" t="str">
        <f>IF(Données!F27="","",Données!F27-Résidus!F$8)</f>
        <v/>
      </c>
      <c r="G32" s="25" t="str">
        <f>IF(Données!G27="","",Données!G27-Résidus!G$8)</f>
        <v/>
      </c>
      <c r="H32" s="25" t="str">
        <f>IF(Données!H27="","",Données!H27-Résidus!H$8)</f>
        <v/>
      </c>
      <c r="I32" s="25" t="str">
        <f>IF(Données!I27="","",Données!I27-Résidus!I$8)</f>
        <v/>
      </c>
    </row>
    <row r="33" spans="2:9">
      <c r="B33" s="7" t="str">
        <f>Données!B28</f>
        <v>Niveau B1</v>
      </c>
      <c r="C33" s="25" t="str">
        <f>IF(Données!C28="","",Données!C28-Résidus!C$8)</f>
        <v/>
      </c>
      <c r="D33" s="25" t="str">
        <f>IF(Données!D28="","",Données!D28-Résidus!D$8)</f>
        <v/>
      </c>
      <c r="E33" s="25" t="str">
        <f>IF(Données!E28="","",Données!E28-Résidus!E$8)</f>
        <v/>
      </c>
      <c r="F33" s="25" t="str">
        <f>IF(Données!F28="","",Données!F28-Résidus!F$8)</f>
        <v/>
      </c>
      <c r="G33" s="25" t="str">
        <f>IF(Données!G28="","",Données!G28-Résidus!G$8)</f>
        <v/>
      </c>
      <c r="H33" s="25" t="str">
        <f>IF(Données!H28="","",Données!H28-Résidus!H$8)</f>
        <v/>
      </c>
      <c r="I33" s="25" t="str">
        <f>IF(Données!I28="","",Données!I28-Résidus!I$8)</f>
        <v/>
      </c>
    </row>
    <row r="34" spans="2:9">
      <c r="B34" s="7" t="str">
        <f>Données!B29</f>
        <v>Niveau B1</v>
      </c>
      <c r="C34" s="25" t="str">
        <f>IF(Données!C29="","",Données!C29-Résidus!C$8)</f>
        <v/>
      </c>
      <c r="D34" s="25" t="str">
        <f>IF(Données!D29="","",Données!D29-Résidus!D$8)</f>
        <v/>
      </c>
      <c r="E34" s="25" t="str">
        <f>IF(Données!E29="","",Données!E29-Résidus!E$8)</f>
        <v/>
      </c>
      <c r="F34" s="25" t="str">
        <f>IF(Données!F29="","",Données!F29-Résidus!F$8)</f>
        <v/>
      </c>
      <c r="G34" s="25" t="str">
        <f>IF(Données!G29="","",Données!G29-Résidus!G$8)</f>
        <v/>
      </c>
      <c r="H34" s="25" t="str">
        <f>IF(Données!H29="","",Données!H29-Résidus!H$8)</f>
        <v/>
      </c>
      <c r="I34" s="25" t="str">
        <f>IF(Données!I29="","",Données!I29-Résidus!I$8)</f>
        <v/>
      </c>
    </row>
    <row r="35" spans="2:9">
      <c r="B35" s="7" t="str">
        <f>Données!B30</f>
        <v>Niveau B1</v>
      </c>
      <c r="C35" s="25" t="str">
        <f>IF(Données!C30="","",Données!C30-Résidus!C$8)</f>
        <v/>
      </c>
      <c r="D35" s="25" t="str">
        <f>IF(Données!D30="","",Données!D30-Résidus!D$8)</f>
        <v/>
      </c>
      <c r="E35" s="25" t="str">
        <f>IF(Données!E30="","",Données!E30-Résidus!E$8)</f>
        <v/>
      </c>
      <c r="F35" s="25" t="str">
        <f>IF(Données!F30="","",Données!F30-Résidus!F$8)</f>
        <v/>
      </c>
      <c r="G35" s="25" t="str">
        <f>IF(Données!G30="","",Données!G30-Résidus!G$8)</f>
        <v/>
      </c>
      <c r="H35" s="25" t="str">
        <f>IF(Données!H30="","",Données!H30-Résidus!H$8)</f>
        <v/>
      </c>
      <c r="I35" s="25" t="str">
        <f>IF(Données!I30="","",Données!I30-Résidus!I$8)</f>
        <v/>
      </c>
    </row>
    <row r="36" spans="2:9">
      <c r="B36" s="7" t="str">
        <f>Données!B31</f>
        <v>Niveau B1</v>
      </c>
      <c r="C36" s="25" t="str">
        <f>IF(Données!C31="","",Données!C31-Résidus!C$8)</f>
        <v/>
      </c>
      <c r="D36" s="25" t="str">
        <f>IF(Données!D31="","",Données!D31-Résidus!D$8)</f>
        <v/>
      </c>
      <c r="E36" s="25" t="str">
        <f>IF(Données!E31="","",Données!E31-Résidus!E$8)</f>
        <v/>
      </c>
      <c r="F36" s="25" t="str">
        <f>IF(Données!F31="","",Données!F31-Résidus!F$8)</f>
        <v/>
      </c>
      <c r="G36" s="25" t="str">
        <f>IF(Données!G31="","",Données!G31-Résidus!G$8)</f>
        <v/>
      </c>
      <c r="H36" s="25" t="str">
        <f>IF(Données!H31="","",Données!H31-Résidus!H$8)</f>
        <v/>
      </c>
      <c r="I36" s="25" t="str">
        <f>IF(Données!I31="","",Données!I31-Résidus!I$8)</f>
        <v/>
      </c>
    </row>
    <row r="37" spans="2:9">
      <c r="B37" s="7" t="str">
        <f>Données!B32</f>
        <v>Niveau B1</v>
      </c>
      <c r="C37" s="25" t="str">
        <f>IF(Données!C32="","",Données!C32-Résidus!C$8)</f>
        <v/>
      </c>
      <c r="D37" s="25" t="str">
        <f>IF(Données!D32="","",Données!D32-Résidus!D$8)</f>
        <v/>
      </c>
      <c r="E37" s="25" t="str">
        <f>IF(Données!E32="","",Données!E32-Résidus!E$8)</f>
        <v/>
      </c>
      <c r="F37" s="25" t="str">
        <f>IF(Données!F32="","",Données!F32-Résidus!F$8)</f>
        <v/>
      </c>
      <c r="G37" s="25" t="str">
        <f>IF(Données!G32="","",Données!G32-Résidus!G$8)</f>
        <v/>
      </c>
      <c r="H37" s="25" t="str">
        <f>IF(Données!H32="","",Données!H32-Résidus!H$8)</f>
        <v/>
      </c>
      <c r="I37" s="25" t="str">
        <f>IF(Données!I32="","",Données!I32-Résidus!I$8)</f>
        <v/>
      </c>
    </row>
    <row r="38" spans="2:9">
      <c r="B38" s="7" t="str">
        <f>Données!B33</f>
        <v>Niveau B1</v>
      </c>
      <c r="C38" s="25" t="str">
        <f>IF(Données!C33="","",Données!C33-Résidus!C$8)</f>
        <v/>
      </c>
      <c r="D38" s="25" t="str">
        <f>IF(Données!D33="","",Données!D33-Résidus!D$8)</f>
        <v/>
      </c>
      <c r="E38" s="25" t="str">
        <f>IF(Données!E33="","",Données!E33-Résidus!E$8)</f>
        <v/>
      </c>
      <c r="F38" s="25" t="str">
        <f>IF(Données!F33="","",Données!F33-Résidus!F$8)</f>
        <v/>
      </c>
      <c r="G38" s="25" t="str">
        <f>IF(Données!G33="","",Données!G33-Résidus!G$8)</f>
        <v/>
      </c>
      <c r="H38" s="25" t="str">
        <f>IF(Données!H33="","",Données!H33-Résidus!H$8)</f>
        <v/>
      </c>
      <c r="I38" s="25" t="str">
        <f>IF(Données!I33="","",Données!I33-Résidus!I$8)</f>
        <v/>
      </c>
    </row>
    <row r="39" spans="2:9">
      <c r="B39" s="7" t="str">
        <f>Données!B34</f>
        <v>Niveau B1</v>
      </c>
      <c r="C39" s="25" t="str">
        <f>IF(Données!C34="","",Données!C34-Résidus!C$8)</f>
        <v/>
      </c>
      <c r="D39" s="25" t="str">
        <f>IF(Données!D34="","",Données!D34-Résidus!D$8)</f>
        <v/>
      </c>
      <c r="E39" s="25" t="str">
        <f>IF(Données!E34="","",Données!E34-Résidus!E$8)</f>
        <v/>
      </c>
      <c r="F39" s="25" t="str">
        <f>IF(Données!F34="","",Données!F34-Résidus!F$8)</f>
        <v/>
      </c>
      <c r="G39" s="25" t="str">
        <f>IF(Données!G34="","",Données!G34-Résidus!G$8)</f>
        <v/>
      </c>
      <c r="H39" s="25" t="str">
        <f>IF(Données!H34="","",Données!H34-Résidus!H$8)</f>
        <v/>
      </c>
      <c r="I39" s="25" t="str">
        <f>IF(Données!I34="","",Données!I34-Résidus!I$8)</f>
        <v/>
      </c>
    </row>
    <row r="40" spans="2:9">
      <c r="B40" s="7" t="str">
        <f>Données!B35</f>
        <v>Niveau B1</v>
      </c>
      <c r="C40" s="25" t="str">
        <f>IF(Données!C35="","",Données!C35-Résidus!C$8)</f>
        <v/>
      </c>
      <c r="D40" s="25" t="str">
        <f>IF(Données!D35="","",Données!D35-Résidus!D$8)</f>
        <v/>
      </c>
      <c r="E40" s="25" t="str">
        <f>IF(Données!E35="","",Données!E35-Résidus!E$8)</f>
        <v/>
      </c>
      <c r="F40" s="25" t="str">
        <f>IF(Données!F35="","",Données!F35-Résidus!F$8)</f>
        <v/>
      </c>
      <c r="G40" s="25" t="str">
        <f>IF(Données!G35="","",Données!G35-Résidus!G$8)</f>
        <v/>
      </c>
      <c r="H40" s="25" t="str">
        <f>IF(Données!H35="","",Données!H35-Résidus!H$8)</f>
        <v/>
      </c>
      <c r="I40" s="25" t="str">
        <f>IF(Données!I35="","",Données!I35-Résidus!I$8)</f>
        <v/>
      </c>
    </row>
    <row r="41" spans="2:9">
      <c r="B41" s="7" t="str">
        <f>Données!B36</f>
        <v>Niveau B1</v>
      </c>
      <c r="C41" s="25" t="str">
        <f>IF(Données!C36="","",Données!C36-Résidus!C$8)</f>
        <v/>
      </c>
      <c r="D41" s="25" t="str">
        <f>IF(Données!D36="","",Données!D36-Résidus!D$8)</f>
        <v/>
      </c>
      <c r="E41" s="25" t="str">
        <f>IF(Données!E36="","",Données!E36-Résidus!E$8)</f>
        <v/>
      </c>
      <c r="F41" s="25" t="str">
        <f>IF(Données!F36="","",Données!F36-Résidus!F$8)</f>
        <v/>
      </c>
      <c r="G41" s="25" t="str">
        <f>IF(Données!G36="","",Données!G36-Résidus!G$8)</f>
        <v/>
      </c>
      <c r="H41" s="25" t="str">
        <f>IF(Données!H36="","",Données!H36-Résidus!H$8)</f>
        <v/>
      </c>
      <c r="I41" s="25" t="str">
        <f>IF(Données!I36="","",Données!I36-Résidus!I$8)</f>
        <v/>
      </c>
    </row>
    <row r="42" spans="2:9">
      <c r="B42" s="7" t="str">
        <f>Données!B37</f>
        <v>Niveau B1</v>
      </c>
      <c r="C42" s="25" t="str">
        <f>IF(Données!C37="","",Données!C37-Résidus!C$8)</f>
        <v/>
      </c>
      <c r="D42" s="25" t="str">
        <f>IF(Données!D37="","",Données!D37-Résidus!D$8)</f>
        <v/>
      </c>
      <c r="E42" s="25" t="str">
        <f>IF(Données!E37="","",Données!E37-Résidus!E$8)</f>
        <v/>
      </c>
      <c r="F42" s="25" t="str">
        <f>IF(Données!F37="","",Données!F37-Résidus!F$8)</f>
        <v/>
      </c>
      <c r="G42" s="25" t="str">
        <f>IF(Données!G37="","",Données!G37-Résidus!G$8)</f>
        <v/>
      </c>
      <c r="H42" s="25" t="str">
        <f>IF(Données!H37="","",Données!H37-Résidus!H$8)</f>
        <v/>
      </c>
      <c r="I42" s="25" t="str">
        <f>IF(Données!I37="","",Données!I37-Résidus!I$8)</f>
        <v/>
      </c>
    </row>
    <row r="43" spans="2:9">
      <c r="B43" s="7" t="str">
        <f>Données!B38</f>
        <v>Niveau B1</v>
      </c>
      <c r="C43" s="25" t="str">
        <f>IF(Données!C38="","",Données!C38-Résidus!C$8)</f>
        <v/>
      </c>
      <c r="D43" s="25" t="str">
        <f>IF(Données!D38="","",Données!D38-Résidus!D$8)</f>
        <v/>
      </c>
      <c r="E43" s="25" t="str">
        <f>IF(Données!E38="","",Données!E38-Résidus!E$8)</f>
        <v/>
      </c>
      <c r="F43" s="25" t="str">
        <f>IF(Données!F38="","",Données!F38-Résidus!F$8)</f>
        <v/>
      </c>
      <c r="G43" s="25" t="str">
        <f>IF(Données!G38="","",Données!G38-Résidus!G$8)</f>
        <v/>
      </c>
      <c r="H43" s="25" t="str">
        <f>IF(Données!H38="","",Données!H38-Résidus!H$8)</f>
        <v/>
      </c>
      <c r="I43" s="25" t="str">
        <f>IF(Données!I38="","",Données!I38-Résidus!I$8)</f>
        <v/>
      </c>
    </row>
    <row r="44" spans="2:9">
      <c r="B44" s="7" t="str">
        <f>Données!B39</f>
        <v>Niveau B1</v>
      </c>
      <c r="C44" s="25" t="str">
        <f>IF(Données!C39="","",Données!C39-Résidus!C$8)</f>
        <v/>
      </c>
      <c r="D44" s="25" t="str">
        <f>IF(Données!D39="","",Données!D39-Résidus!D$8)</f>
        <v/>
      </c>
      <c r="E44" s="25" t="str">
        <f>IF(Données!E39="","",Données!E39-Résidus!E$8)</f>
        <v/>
      </c>
      <c r="F44" s="25" t="str">
        <f>IF(Données!F39="","",Données!F39-Résidus!F$8)</f>
        <v/>
      </c>
      <c r="G44" s="25" t="str">
        <f>IF(Données!G39="","",Données!G39-Résidus!G$8)</f>
        <v/>
      </c>
      <c r="H44" s="25" t="str">
        <f>IF(Données!H39="","",Données!H39-Résidus!H$8)</f>
        <v/>
      </c>
      <c r="I44" s="25" t="str">
        <f>IF(Données!I39="","",Données!I39-Résidus!I$8)</f>
        <v/>
      </c>
    </row>
    <row r="45" spans="2:9">
      <c r="B45" s="7" t="str">
        <f>Données!B40</f>
        <v>Niveau B1</v>
      </c>
      <c r="C45" s="25" t="str">
        <f>IF(Données!C40="","",Données!C40-Résidus!C$8)</f>
        <v/>
      </c>
      <c r="D45" s="25" t="str">
        <f>IF(Données!D40="","",Données!D40-Résidus!D$8)</f>
        <v/>
      </c>
      <c r="E45" s="25" t="str">
        <f>IF(Données!E40="","",Données!E40-Résidus!E$8)</f>
        <v/>
      </c>
      <c r="F45" s="25" t="str">
        <f>IF(Données!F40="","",Données!F40-Résidus!F$8)</f>
        <v/>
      </c>
      <c r="G45" s="25" t="str">
        <f>IF(Données!G40="","",Données!G40-Résidus!G$8)</f>
        <v/>
      </c>
      <c r="H45" s="25" t="str">
        <f>IF(Données!H40="","",Données!H40-Résidus!H$8)</f>
        <v/>
      </c>
      <c r="I45" s="25" t="str">
        <f>IF(Données!I40="","",Données!I40-Résidus!I$8)</f>
        <v/>
      </c>
    </row>
    <row r="46" spans="2:9">
      <c r="B46" s="7" t="str">
        <f>Données!B41</f>
        <v>Niveau B1</v>
      </c>
      <c r="C46" s="25" t="str">
        <f>IF(Données!C41="","",Données!C41-Résidus!C$8)</f>
        <v/>
      </c>
      <c r="D46" s="25" t="str">
        <f>IF(Données!D41="","",Données!D41-Résidus!D$8)</f>
        <v/>
      </c>
      <c r="E46" s="25" t="str">
        <f>IF(Données!E41="","",Données!E41-Résidus!E$8)</f>
        <v/>
      </c>
      <c r="F46" s="25" t="str">
        <f>IF(Données!F41="","",Données!F41-Résidus!F$8)</f>
        <v/>
      </c>
      <c r="G46" s="25" t="str">
        <f>IF(Données!G41="","",Données!G41-Résidus!G$8)</f>
        <v/>
      </c>
      <c r="H46" s="25" t="str">
        <f>IF(Données!H41="","",Données!H41-Résidus!H$8)</f>
        <v/>
      </c>
      <c r="I46" s="25" t="str">
        <f>IF(Données!I41="","",Données!I41-Résidus!I$8)</f>
        <v/>
      </c>
    </row>
    <row r="47" spans="2:9">
      <c r="B47" s="7" t="str">
        <f>Données!B42</f>
        <v>Niveau B1</v>
      </c>
      <c r="C47" s="25" t="str">
        <f>IF(Données!C42="","",Données!C42-Résidus!C$8)</f>
        <v/>
      </c>
      <c r="D47" s="25" t="str">
        <f>IF(Données!D42="","",Données!D42-Résidus!D$8)</f>
        <v/>
      </c>
      <c r="E47" s="25" t="str">
        <f>IF(Données!E42="","",Données!E42-Résidus!E$8)</f>
        <v/>
      </c>
      <c r="F47" s="25" t="str">
        <f>IF(Données!F42="","",Données!F42-Résidus!F$8)</f>
        <v/>
      </c>
      <c r="G47" s="25" t="str">
        <f>IF(Données!G42="","",Données!G42-Résidus!G$8)</f>
        <v/>
      </c>
      <c r="H47" s="25" t="str">
        <f>IF(Données!H42="","",Données!H42-Résidus!H$8)</f>
        <v/>
      </c>
      <c r="I47" s="25" t="str">
        <f>IF(Données!I42="","",Données!I42-Résidus!I$8)</f>
        <v/>
      </c>
    </row>
    <row r="48" spans="2:9">
      <c r="B48" s="7" t="str">
        <f>Données!B43</f>
        <v>Niveau B1</v>
      </c>
      <c r="C48" s="25" t="str">
        <f>IF(Données!C43="","",Données!C43-Résidus!C$8)</f>
        <v/>
      </c>
      <c r="D48" s="25" t="str">
        <f>IF(Données!D43="","",Données!D43-Résidus!D$8)</f>
        <v/>
      </c>
      <c r="E48" s="25" t="str">
        <f>IF(Données!E43="","",Données!E43-Résidus!E$8)</f>
        <v/>
      </c>
      <c r="F48" s="25" t="str">
        <f>IF(Données!F43="","",Données!F43-Résidus!F$8)</f>
        <v/>
      </c>
      <c r="G48" s="25" t="str">
        <f>IF(Données!G43="","",Données!G43-Résidus!G$8)</f>
        <v/>
      </c>
      <c r="H48" s="25" t="str">
        <f>IF(Données!H43="","",Données!H43-Résidus!H$8)</f>
        <v/>
      </c>
      <c r="I48" s="25" t="str">
        <f>IF(Données!I43="","",Données!I43-Résidus!I$8)</f>
        <v/>
      </c>
    </row>
    <row r="49" spans="2:9">
      <c r="B49" s="7" t="str">
        <f>Données!B44</f>
        <v>Niveau B1</v>
      </c>
      <c r="C49" s="25" t="str">
        <f>IF(Données!C44="","",Données!C44-Résidus!C$8)</f>
        <v/>
      </c>
      <c r="D49" s="25" t="str">
        <f>IF(Données!D44="","",Données!D44-Résidus!D$8)</f>
        <v/>
      </c>
      <c r="E49" s="25" t="str">
        <f>IF(Données!E44="","",Données!E44-Résidus!E$8)</f>
        <v/>
      </c>
      <c r="F49" s="25" t="str">
        <f>IF(Données!F44="","",Données!F44-Résidus!F$8)</f>
        <v/>
      </c>
      <c r="G49" s="25" t="str">
        <f>IF(Données!G44="","",Données!G44-Résidus!G$8)</f>
        <v/>
      </c>
      <c r="H49" s="25" t="str">
        <f>IF(Données!H44="","",Données!H44-Résidus!H$8)</f>
        <v/>
      </c>
      <c r="I49" s="25" t="str">
        <f>IF(Données!I44="","",Données!I44-Résidus!I$8)</f>
        <v/>
      </c>
    </row>
    <row r="50" spans="2:9">
      <c r="B50" s="16" t="str">
        <f>Données!B45</f>
        <v>Niveau B1</v>
      </c>
      <c r="C50" s="28" t="str">
        <f>IF(Données!C45="","",Données!C45-Résidus!C$8)</f>
        <v/>
      </c>
      <c r="D50" s="28" t="str">
        <f>IF(Données!D45="","",Données!D45-Résidus!D$8)</f>
        <v/>
      </c>
      <c r="E50" s="28" t="str">
        <f>IF(Données!E45="","",Données!E45-Résidus!E$8)</f>
        <v/>
      </c>
      <c r="F50" s="28" t="str">
        <f>IF(Données!F45="","",Données!F45-Résidus!F$8)</f>
        <v/>
      </c>
      <c r="G50" s="28" t="str">
        <f>IF(Données!G45="","",Données!G45-Résidus!G$8)</f>
        <v/>
      </c>
      <c r="H50" s="28" t="str">
        <f>IF(Données!H45="","",Données!H45-Résidus!H$8)</f>
        <v/>
      </c>
      <c r="I50" s="28" t="str">
        <f>IF(Données!I45="","",Données!I45-Résidus!I$8)</f>
        <v/>
      </c>
    </row>
    <row r="51" spans="2:9">
      <c r="B51" s="7" t="str">
        <f>Données!B46</f>
        <v>Niveau B2</v>
      </c>
      <c r="C51" s="25">
        <f>IF(Données!C46="","",Données!C46-Résidus!C$9)</f>
        <v>-2.8000000000000007</v>
      </c>
      <c r="D51" s="25">
        <f>IF(Données!D46="","",Données!D46-Résidus!D$9)</f>
        <v>-2.3999999999999986</v>
      </c>
      <c r="E51" s="25">
        <f>IF(Données!E46="","",Données!E46-Résidus!E$9)</f>
        <v>-0.19999999999999929</v>
      </c>
      <c r="F51" s="25">
        <f>IF(Données!F46="","",Données!F46-Résidus!F$9)</f>
        <v>1.8000000000000007</v>
      </c>
      <c r="G51" s="25" t="str">
        <f>IF(Données!G46="","",Données!G46-Résidus!G$9)</f>
        <v/>
      </c>
      <c r="H51" s="25" t="str">
        <f>IF(Données!H46="","",Données!H46-Résidus!H$9)</f>
        <v/>
      </c>
      <c r="I51" s="25" t="str">
        <f>IF(Données!I46="","",Données!I46-Résidus!I$9)</f>
        <v/>
      </c>
    </row>
    <row r="52" spans="2:9">
      <c r="B52" s="7" t="str">
        <f>Données!B47</f>
        <v>Niveau B2</v>
      </c>
      <c r="C52" s="25">
        <f>IF(Données!C47="","",Données!C47-Résidus!C$9)</f>
        <v>-0.80000000000000071</v>
      </c>
      <c r="D52" s="25">
        <f>IF(Données!D47="","",Données!D47-Résidus!D$9)</f>
        <v>-2.3999999999999986</v>
      </c>
      <c r="E52" s="25">
        <f>IF(Données!E47="","",Données!E47-Résidus!E$9)</f>
        <v>-1.1999999999999993</v>
      </c>
      <c r="F52" s="25">
        <f>IF(Données!F47="","",Données!F47-Résidus!F$9)</f>
        <v>-3.1999999999999993</v>
      </c>
      <c r="G52" s="25" t="str">
        <f>IF(Données!G47="","",Données!G47-Résidus!G$9)</f>
        <v/>
      </c>
      <c r="H52" s="25" t="str">
        <f>IF(Données!H47="","",Données!H47-Résidus!H$9)</f>
        <v/>
      </c>
      <c r="I52" s="25" t="str">
        <f>IF(Données!I47="","",Données!I47-Résidus!I$9)</f>
        <v/>
      </c>
    </row>
    <row r="53" spans="2:9">
      <c r="B53" s="7" t="str">
        <f>Données!B48</f>
        <v>Niveau B2</v>
      </c>
      <c r="C53" s="25">
        <f>IF(Données!C48="","",Données!C48-Résidus!C$9)</f>
        <v>1.1999999999999993</v>
      </c>
      <c r="D53" s="25">
        <f>IF(Données!D48="","",Données!D48-Résidus!D$9)</f>
        <v>-4.3999999999999986</v>
      </c>
      <c r="E53" s="25">
        <f>IF(Données!E48="","",Données!E48-Résidus!E$9)</f>
        <v>-3.1999999999999993</v>
      </c>
      <c r="F53" s="25">
        <f>IF(Données!F48="","",Données!F48-Résidus!F$9)</f>
        <v>-1.1999999999999993</v>
      </c>
      <c r="G53" s="25" t="str">
        <f>IF(Données!G48="","",Données!G48-Résidus!G$9)</f>
        <v/>
      </c>
      <c r="H53" s="25" t="str">
        <f>IF(Données!H48="","",Données!H48-Résidus!H$9)</f>
        <v/>
      </c>
      <c r="I53" s="25" t="str">
        <f>IF(Données!I48="","",Données!I48-Résidus!I$9)</f>
        <v/>
      </c>
    </row>
    <row r="54" spans="2:9">
      <c r="B54" s="7" t="str">
        <f>Données!B49</f>
        <v>Niveau B2</v>
      </c>
      <c r="C54" s="25">
        <f>IF(Données!C49="","",Données!C49-Résidus!C$9)</f>
        <v>3.1999999999999993</v>
      </c>
      <c r="D54" s="25">
        <f>IF(Données!D49="","",Données!D49-Résidus!D$9)</f>
        <v>3.6000000000000014</v>
      </c>
      <c r="E54" s="25">
        <f>IF(Données!E49="","",Données!E49-Résidus!E$9)</f>
        <v>0.80000000000000071</v>
      </c>
      <c r="F54" s="25">
        <f>IF(Données!F49="","",Données!F49-Résidus!F$9)</f>
        <v>-2.1999999999999993</v>
      </c>
      <c r="G54" s="25" t="str">
        <f>IF(Données!G49="","",Données!G49-Résidus!G$9)</f>
        <v/>
      </c>
      <c r="H54" s="25" t="str">
        <f>IF(Données!H49="","",Données!H49-Résidus!H$9)</f>
        <v/>
      </c>
      <c r="I54" s="25" t="str">
        <f>IF(Données!I49="","",Données!I49-Résidus!I$9)</f>
        <v/>
      </c>
    </row>
    <row r="55" spans="2:9">
      <c r="B55" s="7" t="str">
        <f>Données!B50</f>
        <v>Niveau B2</v>
      </c>
      <c r="C55" s="25">
        <f>IF(Données!C50="","",Données!C50-Résidus!C$9)</f>
        <v>-0.80000000000000071</v>
      </c>
      <c r="D55" s="25">
        <f>IF(Données!D50="","",Données!D50-Résidus!D$9)</f>
        <v>5.6000000000000014</v>
      </c>
      <c r="E55" s="25">
        <f>IF(Données!E50="","",Données!E50-Résidus!E$9)</f>
        <v>3.8000000000000007</v>
      </c>
      <c r="F55" s="25">
        <f>IF(Données!F50="","",Données!F50-Résidus!F$9)</f>
        <v>4.8000000000000007</v>
      </c>
      <c r="G55" s="25" t="str">
        <f>IF(Données!G50="","",Données!G50-Résidus!G$9)</f>
        <v/>
      </c>
      <c r="H55" s="25" t="str">
        <f>IF(Données!H50="","",Données!H50-Résidus!H$9)</f>
        <v/>
      </c>
      <c r="I55" s="25" t="str">
        <f>IF(Données!I50="","",Données!I50-Résidus!I$9)</f>
        <v/>
      </c>
    </row>
    <row r="56" spans="2:9">
      <c r="B56" s="7" t="str">
        <f>Données!B51</f>
        <v>Niveau B2</v>
      </c>
      <c r="C56" s="25" t="str">
        <f>IF(Données!C51="","",Données!C51-Résidus!C$9)</f>
        <v/>
      </c>
      <c r="D56" s="25" t="str">
        <f>IF(Données!D51="","",Données!D51-Résidus!D$9)</f>
        <v/>
      </c>
      <c r="E56" s="25" t="str">
        <f>IF(Données!E51="","",Données!E51-Résidus!E$9)</f>
        <v/>
      </c>
      <c r="F56" s="25" t="str">
        <f>IF(Données!F51="","",Données!F51-Résidus!F$9)</f>
        <v/>
      </c>
      <c r="G56" s="25" t="str">
        <f>IF(Données!G51="","",Données!G51-Résidus!G$9)</f>
        <v/>
      </c>
      <c r="H56" s="25" t="str">
        <f>IF(Données!H51="","",Données!H51-Résidus!H$9)</f>
        <v/>
      </c>
      <c r="I56" s="25" t="str">
        <f>IF(Données!I51="","",Données!I51-Résidus!I$9)</f>
        <v/>
      </c>
    </row>
    <row r="57" spans="2:9">
      <c r="B57" s="7" t="str">
        <f>Données!B52</f>
        <v>Niveau B2</v>
      </c>
      <c r="C57" s="25" t="str">
        <f>IF(Données!C52="","",Données!C52-Résidus!C$9)</f>
        <v/>
      </c>
      <c r="D57" s="25" t="str">
        <f>IF(Données!D52="","",Données!D52-Résidus!D$9)</f>
        <v/>
      </c>
      <c r="E57" s="25" t="str">
        <f>IF(Données!E52="","",Données!E52-Résidus!E$9)</f>
        <v/>
      </c>
      <c r="F57" s="25" t="str">
        <f>IF(Données!F52="","",Données!F52-Résidus!F$9)</f>
        <v/>
      </c>
      <c r="G57" s="25" t="str">
        <f>IF(Données!G52="","",Données!G52-Résidus!G$9)</f>
        <v/>
      </c>
      <c r="H57" s="25" t="str">
        <f>IF(Données!H52="","",Données!H52-Résidus!H$9)</f>
        <v/>
      </c>
      <c r="I57" s="25" t="str">
        <f>IF(Données!I52="","",Données!I52-Résidus!I$9)</f>
        <v/>
      </c>
    </row>
    <row r="58" spans="2:9">
      <c r="B58" s="7" t="str">
        <f>Données!B53</f>
        <v>Niveau B2</v>
      </c>
      <c r="C58" s="25" t="str">
        <f>IF(Données!C53="","",Données!C53-Résidus!C$9)</f>
        <v/>
      </c>
      <c r="D58" s="25" t="str">
        <f>IF(Données!D53="","",Données!D53-Résidus!D$9)</f>
        <v/>
      </c>
      <c r="E58" s="25" t="str">
        <f>IF(Données!E53="","",Données!E53-Résidus!E$9)</f>
        <v/>
      </c>
      <c r="F58" s="25" t="str">
        <f>IF(Données!F53="","",Données!F53-Résidus!F$9)</f>
        <v/>
      </c>
      <c r="G58" s="25" t="str">
        <f>IF(Données!G53="","",Données!G53-Résidus!G$9)</f>
        <v/>
      </c>
      <c r="H58" s="25" t="str">
        <f>IF(Données!H53="","",Données!H53-Résidus!H$9)</f>
        <v/>
      </c>
      <c r="I58" s="25" t="str">
        <f>IF(Données!I53="","",Données!I53-Résidus!I$9)</f>
        <v/>
      </c>
    </row>
    <row r="59" spans="2:9">
      <c r="B59" s="7" t="str">
        <f>Données!B54</f>
        <v>Niveau B2</v>
      </c>
      <c r="C59" s="25" t="str">
        <f>IF(Données!C54="","",Données!C54-Résidus!C$9)</f>
        <v/>
      </c>
      <c r="D59" s="25" t="str">
        <f>IF(Données!D54="","",Données!D54-Résidus!D$9)</f>
        <v/>
      </c>
      <c r="E59" s="25" t="str">
        <f>IF(Données!E54="","",Données!E54-Résidus!E$9)</f>
        <v/>
      </c>
      <c r="F59" s="25" t="str">
        <f>IF(Données!F54="","",Données!F54-Résidus!F$9)</f>
        <v/>
      </c>
      <c r="G59" s="25" t="str">
        <f>IF(Données!G54="","",Données!G54-Résidus!G$9)</f>
        <v/>
      </c>
      <c r="H59" s="25" t="str">
        <f>IF(Données!H54="","",Données!H54-Résidus!H$9)</f>
        <v/>
      </c>
      <c r="I59" s="25" t="str">
        <f>IF(Données!I54="","",Données!I54-Résidus!I$9)</f>
        <v/>
      </c>
    </row>
    <row r="60" spans="2:9">
      <c r="B60" s="7" t="str">
        <f>Données!B55</f>
        <v>Niveau B2</v>
      </c>
      <c r="C60" s="25" t="str">
        <f>IF(Données!C55="","",Données!C55-Résidus!C$9)</f>
        <v/>
      </c>
      <c r="D60" s="25" t="str">
        <f>IF(Données!D55="","",Données!D55-Résidus!D$9)</f>
        <v/>
      </c>
      <c r="E60" s="25" t="str">
        <f>IF(Données!E55="","",Données!E55-Résidus!E$9)</f>
        <v/>
      </c>
      <c r="F60" s="25" t="str">
        <f>IF(Données!F55="","",Données!F55-Résidus!F$9)</f>
        <v/>
      </c>
      <c r="G60" s="25" t="str">
        <f>IF(Données!G55="","",Données!G55-Résidus!G$9)</f>
        <v/>
      </c>
      <c r="H60" s="25" t="str">
        <f>IF(Données!H55="","",Données!H55-Résidus!H$9)</f>
        <v/>
      </c>
      <c r="I60" s="25" t="str">
        <f>IF(Données!I55="","",Données!I55-Résidus!I$9)</f>
        <v/>
      </c>
    </row>
    <row r="61" spans="2:9">
      <c r="B61" s="7" t="str">
        <f>Données!B56</f>
        <v>Niveau B2</v>
      </c>
      <c r="C61" s="25" t="str">
        <f>IF(Données!C56="","",Données!C56-Résidus!C$9)</f>
        <v/>
      </c>
      <c r="D61" s="25" t="str">
        <f>IF(Données!D56="","",Données!D56-Résidus!D$9)</f>
        <v/>
      </c>
      <c r="E61" s="25" t="str">
        <f>IF(Données!E56="","",Données!E56-Résidus!E$9)</f>
        <v/>
      </c>
      <c r="F61" s="25" t="str">
        <f>IF(Données!F56="","",Données!F56-Résidus!F$9)</f>
        <v/>
      </c>
      <c r="G61" s="25" t="str">
        <f>IF(Données!G56="","",Données!G56-Résidus!G$9)</f>
        <v/>
      </c>
      <c r="H61" s="25" t="str">
        <f>IF(Données!H56="","",Données!H56-Résidus!H$9)</f>
        <v/>
      </c>
      <c r="I61" s="25" t="str">
        <f>IF(Données!I56="","",Données!I56-Résidus!I$9)</f>
        <v/>
      </c>
    </row>
    <row r="62" spans="2:9">
      <c r="B62" s="7" t="str">
        <f>Données!B57</f>
        <v>Niveau B2</v>
      </c>
      <c r="C62" s="25" t="str">
        <f>IF(Données!C57="","",Données!C57-Résidus!C$9)</f>
        <v/>
      </c>
      <c r="D62" s="25" t="str">
        <f>IF(Données!D57="","",Données!D57-Résidus!D$9)</f>
        <v/>
      </c>
      <c r="E62" s="25" t="str">
        <f>IF(Données!E57="","",Données!E57-Résidus!E$9)</f>
        <v/>
      </c>
      <c r="F62" s="25" t="str">
        <f>IF(Données!F57="","",Données!F57-Résidus!F$9)</f>
        <v/>
      </c>
      <c r="G62" s="25" t="str">
        <f>IF(Données!G57="","",Données!G57-Résidus!G$9)</f>
        <v/>
      </c>
      <c r="H62" s="25" t="str">
        <f>IF(Données!H57="","",Données!H57-Résidus!H$9)</f>
        <v/>
      </c>
      <c r="I62" s="25" t="str">
        <f>IF(Données!I57="","",Données!I57-Résidus!I$9)</f>
        <v/>
      </c>
    </row>
    <row r="63" spans="2:9">
      <c r="B63" s="7" t="str">
        <f>Données!B58</f>
        <v>Niveau B2</v>
      </c>
      <c r="C63" s="25" t="str">
        <f>IF(Données!C58="","",Données!C58-Résidus!C$9)</f>
        <v/>
      </c>
      <c r="D63" s="25" t="str">
        <f>IF(Données!D58="","",Données!D58-Résidus!D$9)</f>
        <v/>
      </c>
      <c r="E63" s="25" t="str">
        <f>IF(Données!E58="","",Données!E58-Résidus!E$9)</f>
        <v/>
      </c>
      <c r="F63" s="25" t="str">
        <f>IF(Données!F58="","",Données!F58-Résidus!F$9)</f>
        <v/>
      </c>
      <c r="G63" s="25" t="str">
        <f>IF(Données!G58="","",Données!G58-Résidus!G$9)</f>
        <v/>
      </c>
      <c r="H63" s="25" t="str">
        <f>IF(Données!H58="","",Données!H58-Résidus!H$9)</f>
        <v/>
      </c>
      <c r="I63" s="25" t="str">
        <f>IF(Données!I58="","",Données!I58-Résidus!I$9)</f>
        <v/>
      </c>
    </row>
    <row r="64" spans="2:9">
      <c r="B64" s="7" t="str">
        <f>Données!B59</f>
        <v>Niveau B2</v>
      </c>
      <c r="C64" s="25" t="str">
        <f>IF(Données!C59="","",Données!C59-Résidus!C$9)</f>
        <v/>
      </c>
      <c r="D64" s="25" t="str">
        <f>IF(Données!D59="","",Données!D59-Résidus!D$9)</f>
        <v/>
      </c>
      <c r="E64" s="25" t="str">
        <f>IF(Données!E59="","",Données!E59-Résidus!E$9)</f>
        <v/>
      </c>
      <c r="F64" s="25" t="str">
        <f>IF(Données!F59="","",Données!F59-Résidus!F$9)</f>
        <v/>
      </c>
      <c r="G64" s="25" t="str">
        <f>IF(Données!G59="","",Données!G59-Résidus!G$9)</f>
        <v/>
      </c>
      <c r="H64" s="25" t="str">
        <f>IF(Données!H59="","",Données!H59-Résidus!H$9)</f>
        <v/>
      </c>
      <c r="I64" s="25" t="str">
        <f>IF(Données!I59="","",Données!I59-Résidus!I$9)</f>
        <v/>
      </c>
    </row>
    <row r="65" spans="2:9">
      <c r="B65" s="7" t="str">
        <f>Données!B60</f>
        <v>Niveau B2</v>
      </c>
      <c r="C65" s="25" t="str">
        <f>IF(Données!C60="","",Données!C60-Résidus!C$9)</f>
        <v/>
      </c>
      <c r="D65" s="25" t="str">
        <f>IF(Données!D60="","",Données!D60-Résidus!D$9)</f>
        <v/>
      </c>
      <c r="E65" s="25" t="str">
        <f>IF(Données!E60="","",Données!E60-Résidus!E$9)</f>
        <v/>
      </c>
      <c r="F65" s="25" t="str">
        <f>IF(Données!F60="","",Données!F60-Résidus!F$9)</f>
        <v/>
      </c>
      <c r="G65" s="25" t="str">
        <f>IF(Données!G60="","",Données!G60-Résidus!G$9)</f>
        <v/>
      </c>
      <c r="H65" s="25" t="str">
        <f>IF(Données!H60="","",Données!H60-Résidus!H$9)</f>
        <v/>
      </c>
      <c r="I65" s="25" t="str">
        <f>IF(Données!I60="","",Données!I60-Résidus!I$9)</f>
        <v/>
      </c>
    </row>
    <row r="66" spans="2:9">
      <c r="B66" s="7" t="str">
        <f>Données!B61</f>
        <v>Niveau B2</v>
      </c>
      <c r="C66" s="25" t="str">
        <f>IF(Données!C61="","",Données!C61-Résidus!C$9)</f>
        <v/>
      </c>
      <c r="D66" s="25" t="str">
        <f>IF(Données!D61="","",Données!D61-Résidus!D$9)</f>
        <v/>
      </c>
      <c r="E66" s="25" t="str">
        <f>IF(Données!E61="","",Données!E61-Résidus!E$9)</f>
        <v/>
      </c>
      <c r="F66" s="25" t="str">
        <f>IF(Données!F61="","",Données!F61-Résidus!F$9)</f>
        <v/>
      </c>
      <c r="G66" s="25" t="str">
        <f>IF(Données!G61="","",Données!G61-Résidus!G$9)</f>
        <v/>
      </c>
      <c r="H66" s="25" t="str">
        <f>IF(Données!H61="","",Données!H61-Résidus!H$9)</f>
        <v/>
      </c>
      <c r="I66" s="25" t="str">
        <f>IF(Données!I61="","",Données!I61-Résidus!I$9)</f>
        <v/>
      </c>
    </row>
    <row r="67" spans="2:9">
      <c r="B67" s="7" t="str">
        <f>Données!B62</f>
        <v>Niveau B2</v>
      </c>
      <c r="C67" s="25" t="str">
        <f>IF(Données!C62="","",Données!C62-Résidus!C$9)</f>
        <v/>
      </c>
      <c r="D67" s="25" t="str">
        <f>IF(Données!D62="","",Données!D62-Résidus!D$9)</f>
        <v/>
      </c>
      <c r="E67" s="25" t="str">
        <f>IF(Données!E62="","",Données!E62-Résidus!E$9)</f>
        <v/>
      </c>
      <c r="F67" s="25" t="str">
        <f>IF(Données!F62="","",Données!F62-Résidus!F$9)</f>
        <v/>
      </c>
      <c r="G67" s="25" t="str">
        <f>IF(Données!G62="","",Données!G62-Résidus!G$9)</f>
        <v/>
      </c>
      <c r="H67" s="25" t="str">
        <f>IF(Données!H62="","",Données!H62-Résidus!H$9)</f>
        <v/>
      </c>
      <c r="I67" s="25" t="str">
        <f>IF(Données!I62="","",Données!I62-Résidus!I$9)</f>
        <v/>
      </c>
    </row>
    <row r="68" spans="2:9">
      <c r="B68" s="7" t="str">
        <f>Données!B63</f>
        <v>Niveau B2</v>
      </c>
      <c r="C68" s="25" t="str">
        <f>IF(Données!C63="","",Données!C63-Résidus!C$9)</f>
        <v/>
      </c>
      <c r="D68" s="25" t="str">
        <f>IF(Données!D63="","",Données!D63-Résidus!D$9)</f>
        <v/>
      </c>
      <c r="E68" s="25" t="str">
        <f>IF(Données!E63="","",Données!E63-Résidus!E$9)</f>
        <v/>
      </c>
      <c r="F68" s="25" t="str">
        <f>IF(Données!F63="","",Données!F63-Résidus!F$9)</f>
        <v/>
      </c>
      <c r="G68" s="25" t="str">
        <f>IF(Données!G63="","",Données!G63-Résidus!G$9)</f>
        <v/>
      </c>
      <c r="H68" s="25" t="str">
        <f>IF(Données!H63="","",Données!H63-Résidus!H$9)</f>
        <v/>
      </c>
      <c r="I68" s="25" t="str">
        <f>IF(Données!I63="","",Données!I63-Résidus!I$9)</f>
        <v/>
      </c>
    </row>
    <row r="69" spans="2:9">
      <c r="B69" s="7" t="str">
        <f>Données!B64</f>
        <v>Niveau B2</v>
      </c>
      <c r="C69" s="25" t="str">
        <f>IF(Données!C64="","",Données!C64-Résidus!C$9)</f>
        <v/>
      </c>
      <c r="D69" s="25" t="str">
        <f>IF(Données!D64="","",Données!D64-Résidus!D$9)</f>
        <v/>
      </c>
      <c r="E69" s="25" t="str">
        <f>IF(Données!E64="","",Données!E64-Résidus!E$9)</f>
        <v/>
      </c>
      <c r="F69" s="25" t="str">
        <f>IF(Données!F64="","",Données!F64-Résidus!F$9)</f>
        <v/>
      </c>
      <c r="G69" s="25" t="str">
        <f>IF(Données!G64="","",Données!G64-Résidus!G$9)</f>
        <v/>
      </c>
      <c r="H69" s="25" t="str">
        <f>IF(Données!H64="","",Données!H64-Résidus!H$9)</f>
        <v/>
      </c>
      <c r="I69" s="25" t="str">
        <f>IF(Données!I64="","",Données!I64-Résidus!I$9)</f>
        <v/>
      </c>
    </row>
    <row r="70" spans="2:9">
      <c r="B70" s="7" t="str">
        <f>Données!B65</f>
        <v>Niveau B2</v>
      </c>
      <c r="C70" s="25" t="str">
        <f>IF(Données!C65="","",Données!C65-Résidus!C$9)</f>
        <v/>
      </c>
      <c r="D70" s="25" t="str">
        <f>IF(Données!D65="","",Données!D65-Résidus!D$9)</f>
        <v/>
      </c>
      <c r="E70" s="25" t="str">
        <f>IF(Données!E65="","",Données!E65-Résidus!E$9)</f>
        <v/>
      </c>
      <c r="F70" s="25" t="str">
        <f>IF(Données!F65="","",Données!F65-Résidus!F$9)</f>
        <v/>
      </c>
      <c r="G70" s="25" t="str">
        <f>IF(Données!G65="","",Données!G65-Résidus!G$9)</f>
        <v/>
      </c>
      <c r="H70" s="25" t="str">
        <f>IF(Données!H65="","",Données!H65-Résidus!H$9)</f>
        <v/>
      </c>
      <c r="I70" s="25" t="str">
        <f>IF(Données!I65="","",Données!I65-Résidus!I$9)</f>
        <v/>
      </c>
    </row>
    <row r="71" spans="2:9">
      <c r="B71" s="7" t="str">
        <f>Données!B66</f>
        <v>Niveau B2</v>
      </c>
      <c r="C71" s="25" t="str">
        <f>IF(Données!C66="","",Données!C66-Résidus!C$9)</f>
        <v/>
      </c>
      <c r="D71" s="25" t="str">
        <f>IF(Données!D66="","",Données!D66-Résidus!D$9)</f>
        <v/>
      </c>
      <c r="E71" s="25" t="str">
        <f>IF(Données!E66="","",Données!E66-Résidus!E$9)</f>
        <v/>
      </c>
      <c r="F71" s="25" t="str">
        <f>IF(Données!F66="","",Données!F66-Résidus!F$9)</f>
        <v/>
      </c>
      <c r="G71" s="25" t="str">
        <f>IF(Données!G66="","",Données!G66-Résidus!G$9)</f>
        <v/>
      </c>
      <c r="H71" s="25" t="str">
        <f>IF(Données!H66="","",Données!H66-Résidus!H$9)</f>
        <v/>
      </c>
      <c r="I71" s="25" t="str">
        <f>IF(Données!I66="","",Données!I66-Résidus!I$9)</f>
        <v/>
      </c>
    </row>
    <row r="72" spans="2:9">
      <c r="B72" s="7" t="str">
        <f>Données!B67</f>
        <v>Niveau B2</v>
      </c>
      <c r="C72" s="25" t="str">
        <f>IF(Données!C67="","",Données!C67-Résidus!C$9)</f>
        <v/>
      </c>
      <c r="D72" s="25" t="str">
        <f>IF(Données!D67="","",Données!D67-Résidus!D$9)</f>
        <v/>
      </c>
      <c r="E72" s="25" t="str">
        <f>IF(Données!E67="","",Données!E67-Résidus!E$9)</f>
        <v/>
      </c>
      <c r="F72" s="25" t="str">
        <f>IF(Données!F67="","",Données!F67-Résidus!F$9)</f>
        <v/>
      </c>
      <c r="G72" s="25" t="str">
        <f>IF(Données!G67="","",Données!G67-Résidus!G$9)</f>
        <v/>
      </c>
      <c r="H72" s="25" t="str">
        <f>IF(Données!H67="","",Données!H67-Résidus!H$9)</f>
        <v/>
      </c>
      <c r="I72" s="25" t="str">
        <f>IF(Données!I67="","",Données!I67-Résidus!I$9)</f>
        <v/>
      </c>
    </row>
    <row r="73" spans="2:9">
      <c r="B73" s="7" t="str">
        <f>Données!B68</f>
        <v>Niveau B2</v>
      </c>
      <c r="C73" s="25" t="str">
        <f>IF(Données!C68="","",Données!C68-Résidus!C$9)</f>
        <v/>
      </c>
      <c r="D73" s="25" t="str">
        <f>IF(Données!D68="","",Données!D68-Résidus!D$9)</f>
        <v/>
      </c>
      <c r="E73" s="25" t="str">
        <f>IF(Données!E68="","",Données!E68-Résidus!E$9)</f>
        <v/>
      </c>
      <c r="F73" s="25" t="str">
        <f>IF(Données!F68="","",Données!F68-Résidus!F$9)</f>
        <v/>
      </c>
      <c r="G73" s="25" t="str">
        <f>IF(Données!G68="","",Données!G68-Résidus!G$9)</f>
        <v/>
      </c>
      <c r="H73" s="25" t="str">
        <f>IF(Données!H68="","",Données!H68-Résidus!H$9)</f>
        <v/>
      </c>
      <c r="I73" s="25" t="str">
        <f>IF(Données!I68="","",Données!I68-Résidus!I$9)</f>
        <v/>
      </c>
    </row>
    <row r="74" spans="2:9">
      <c r="B74" s="7" t="str">
        <f>Données!B69</f>
        <v>Niveau B2</v>
      </c>
      <c r="C74" s="25" t="str">
        <f>IF(Données!C69="","",Données!C69-Résidus!C$9)</f>
        <v/>
      </c>
      <c r="D74" s="25" t="str">
        <f>IF(Données!D69="","",Données!D69-Résidus!D$9)</f>
        <v/>
      </c>
      <c r="E74" s="25" t="str">
        <f>IF(Données!E69="","",Données!E69-Résidus!E$9)</f>
        <v/>
      </c>
      <c r="F74" s="25" t="str">
        <f>IF(Données!F69="","",Données!F69-Résidus!F$9)</f>
        <v/>
      </c>
      <c r="G74" s="25" t="str">
        <f>IF(Données!G69="","",Données!G69-Résidus!G$9)</f>
        <v/>
      </c>
      <c r="H74" s="25" t="str">
        <f>IF(Données!H69="","",Données!H69-Résidus!H$9)</f>
        <v/>
      </c>
      <c r="I74" s="25" t="str">
        <f>IF(Données!I69="","",Données!I69-Résidus!I$9)</f>
        <v/>
      </c>
    </row>
    <row r="75" spans="2:9">
      <c r="B75" s="7" t="str">
        <f>Données!B70</f>
        <v>Niveau B2</v>
      </c>
      <c r="C75" s="25" t="str">
        <f>IF(Données!C70="","",Données!C70-Résidus!C$9)</f>
        <v/>
      </c>
      <c r="D75" s="25" t="str">
        <f>IF(Données!D70="","",Données!D70-Résidus!D$9)</f>
        <v/>
      </c>
      <c r="E75" s="25" t="str">
        <f>IF(Données!E70="","",Données!E70-Résidus!E$9)</f>
        <v/>
      </c>
      <c r="F75" s="25" t="str">
        <f>IF(Données!F70="","",Données!F70-Résidus!F$9)</f>
        <v/>
      </c>
      <c r="G75" s="25" t="str">
        <f>IF(Données!G70="","",Données!G70-Résidus!G$9)</f>
        <v/>
      </c>
      <c r="H75" s="25" t="str">
        <f>IF(Données!H70="","",Données!H70-Résidus!H$9)</f>
        <v/>
      </c>
      <c r="I75" s="25" t="str">
        <f>IF(Données!I70="","",Données!I70-Résidus!I$9)</f>
        <v/>
      </c>
    </row>
    <row r="76" spans="2:9">
      <c r="B76" s="7" t="str">
        <f>Données!B71</f>
        <v>Niveau B2</v>
      </c>
      <c r="C76" s="25" t="str">
        <f>IF(Données!C71="","",Données!C71-Résidus!C$9)</f>
        <v/>
      </c>
      <c r="D76" s="25" t="str">
        <f>IF(Données!D71="","",Données!D71-Résidus!D$9)</f>
        <v/>
      </c>
      <c r="E76" s="25" t="str">
        <f>IF(Données!E71="","",Données!E71-Résidus!E$9)</f>
        <v/>
      </c>
      <c r="F76" s="25" t="str">
        <f>IF(Données!F71="","",Données!F71-Résidus!F$9)</f>
        <v/>
      </c>
      <c r="G76" s="25" t="str">
        <f>IF(Données!G71="","",Données!G71-Résidus!G$9)</f>
        <v/>
      </c>
      <c r="H76" s="25" t="str">
        <f>IF(Données!H71="","",Données!H71-Résidus!H$9)</f>
        <v/>
      </c>
      <c r="I76" s="25" t="str">
        <f>IF(Données!I71="","",Données!I71-Résidus!I$9)</f>
        <v/>
      </c>
    </row>
    <row r="77" spans="2:9">
      <c r="B77" s="7" t="str">
        <f>Données!B72</f>
        <v>Niveau B2</v>
      </c>
      <c r="C77" s="25" t="str">
        <f>IF(Données!C72="","",Données!C72-Résidus!C$9)</f>
        <v/>
      </c>
      <c r="D77" s="25" t="str">
        <f>IF(Données!D72="","",Données!D72-Résidus!D$9)</f>
        <v/>
      </c>
      <c r="E77" s="25" t="str">
        <f>IF(Données!E72="","",Données!E72-Résidus!E$9)</f>
        <v/>
      </c>
      <c r="F77" s="25" t="str">
        <f>IF(Données!F72="","",Données!F72-Résidus!F$9)</f>
        <v/>
      </c>
      <c r="G77" s="25" t="str">
        <f>IF(Données!G72="","",Données!G72-Résidus!G$9)</f>
        <v/>
      </c>
      <c r="H77" s="25" t="str">
        <f>IF(Données!H72="","",Données!H72-Résidus!H$9)</f>
        <v/>
      </c>
      <c r="I77" s="25" t="str">
        <f>IF(Données!I72="","",Données!I72-Résidus!I$9)</f>
        <v/>
      </c>
    </row>
    <row r="78" spans="2:9">
      <c r="B78" s="7" t="str">
        <f>Données!B73</f>
        <v>Niveau B2</v>
      </c>
      <c r="C78" s="25" t="str">
        <f>IF(Données!C73="","",Données!C73-Résidus!C$9)</f>
        <v/>
      </c>
      <c r="D78" s="25" t="str">
        <f>IF(Données!D73="","",Données!D73-Résidus!D$9)</f>
        <v/>
      </c>
      <c r="E78" s="25" t="str">
        <f>IF(Données!E73="","",Données!E73-Résidus!E$9)</f>
        <v/>
      </c>
      <c r="F78" s="25" t="str">
        <f>IF(Données!F73="","",Données!F73-Résidus!F$9)</f>
        <v/>
      </c>
      <c r="G78" s="25" t="str">
        <f>IF(Données!G73="","",Données!G73-Résidus!G$9)</f>
        <v/>
      </c>
      <c r="H78" s="25" t="str">
        <f>IF(Données!H73="","",Données!H73-Résidus!H$9)</f>
        <v/>
      </c>
      <c r="I78" s="25" t="str">
        <f>IF(Données!I73="","",Données!I73-Résidus!I$9)</f>
        <v/>
      </c>
    </row>
    <row r="79" spans="2:9">
      <c r="B79" s="7" t="str">
        <f>Données!B74</f>
        <v>Niveau B2</v>
      </c>
      <c r="C79" s="25" t="str">
        <f>IF(Données!C74="","",Données!C74-Résidus!C$9)</f>
        <v/>
      </c>
      <c r="D79" s="25" t="str">
        <f>IF(Données!D74="","",Données!D74-Résidus!D$9)</f>
        <v/>
      </c>
      <c r="E79" s="25" t="str">
        <f>IF(Données!E74="","",Données!E74-Résidus!E$9)</f>
        <v/>
      </c>
      <c r="F79" s="25" t="str">
        <f>IF(Données!F74="","",Données!F74-Résidus!F$9)</f>
        <v/>
      </c>
      <c r="G79" s="25" t="str">
        <f>IF(Données!G74="","",Données!G74-Résidus!G$9)</f>
        <v/>
      </c>
      <c r="H79" s="25" t="str">
        <f>IF(Données!H74="","",Données!H74-Résidus!H$9)</f>
        <v/>
      </c>
      <c r="I79" s="25" t="str">
        <f>IF(Données!I74="","",Données!I74-Résidus!I$9)</f>
        <v/>
      </c>
    </row>
    <row r="80" spans="2:9">
      <c r="B80" s="16" t="str">
        <f>Données!B75</f>
        <v>Niveau B2</v>
      </c>
      <c r="C80" s="28" t="str">
        <f>IF(Données!C75="","",Données!C75-Résidus!C$9)</f>
        <v/>
      </c>
      <c r="D80" s="28" t="str">
        <f>IF(Données!D75="","",Données!D75-Résidus!D$9)</f>
        <v/>
      </c>
      <c r="E80" s="28" t="str">
        <f>IF(Données!E75="","",Données!E75-Résidus!E$9)</f>
        <v/>
      </c>
      <c r="F80" s="28" t="str">
        <f>IF(Données!F75="","",Données!F75-Résidus!F$9)</f>
        <v/>
      </c>
      <c r="G80" s="28" t="str">
        <f>IF(Données!G75="","",Données!G75-Résidus!G$9)</f>
        <v/>
      </c>
      <c r="H80" s="28" t="str">
        <f>IF(Données!H75="","",Données!H75-Résidus!H$9)</f>
        <v/>
      </c>
      <c r="I80" s="28" t="str">
        <f>IF(Données!I75="","",Données!I75-Résidus!I$9)</f>
        <v/>
      </c>
    </row>
    <row r="81" spans="2:9">
      <c r="B81" s="7" t="str">
        <f>Données!B76</f>
        <v>Niveau B3</v>
      </c>
      <c r="C81" s="25" t="str">
        <f>IF(Données!C76="","",Données!C76-Résidus!C$10)</f>
        <v/>
      </c>
      <c r="D81" s="25" t="str">
        <f>IF(Données!D76="","",Données!D76-Résidus!D$10)</f>
        <v/>
      </c>
      <c r="E81" s="25" t="str">
        <f>IF(Données!E76="","",Données!E76-Résidus!E$10)</f>
        <v/>
      </c>
      <c r="F81" s="25" t="str">
        <f>IF(Données!F76="","",Données!F76-Résidus!F$10)</f>
        <v/>
      </c>
      <c r="G81" s="25" t="str">
        <f>IF(Données!G76="","",Données!G76-Résidus!G$10)</f>
        <v/>
      </c>
      <c r="H81" s="25" t="str">
        <f>IF(Données!H76="","",Données!H76-Résidus!H$10)</f>
        <v/>
      </c>
      <c r="I81" s="25" t="str">
        <f>IF(Données!I76="","",Données!I76-Résidus!I$10)</f>
        <v/>
      </c>
    </row>
    <row r="82" spans="2:9">
      <c r="B82" s="7" t="str">
        <f>Données!B77</f>
        <v>Niveau B3</v>
      </c>
      <c r="C82" s="25" t="str">
        <f>IF(Données!C77="","",Données!C77-Résidus!C$10)</f>
        <v/>
      </c>
      <c r="D82" s="25" t="str">
        <f>IF(Données!D77="","",Données!D77-Résidus!D$10)</f>
        <v/>
      </c>
      <c r="E82" s="25" t="str">
        <f>IF(Données!E77="","",Données!E77-Résidus!E$10)</f>
        <v/>
      </c>
      <c r="F82" s="25" t="str">
        <f>IF(Données!F77="","",Données!F77-Résidus!F$10)</f>
        <v/>
      </c>
      <c r="G82" s="25" t="str">
        <f>IF(Données!G77="","",Données!G77-Résidus!G$10)</f>
        <v/>
      </c>
      <c r="H82" s="25" t="str">
        <f>IF(Données!H77="","",Données!H77-Résidus!H$10)</f>
        <v/>
      </c>
      <c r="I82" s="25" t="str">
        <f>IF(Données!I77="","",Données!I77-Résidus!I$10)</f>
        <v/>
      </c>
    </row>
    <row r="83" spans="2:9">
      <c r="B83" s="7" t="str">
        <f>Données!B78</f>
        <v>Niveau B3</v>
      </c>
      <c r="C83" s="25" t="str">
        <f>IF(Données!C78="","",Données!C78-Résidus!C$10)</f>
        <v/>
      </c>
      <c r="D83" s="25" t="str">
        <f>IF(Données!D78="","",Données!D78-Résidus!D$10)</f>
        <v/>
      </c>
      <c r="E83" s="25" t="str">
        <f>IF(Données!E78="","",Données!E78-Résidus!E$10)</f>
        <v/>
      </c>
      <c r="F83" s="25" t="str">
        <f>IF(Données!F78="","",Données!F78-Résidus!F$10)</f>
        <v/>
      </c>
      <c r="G83" s="25" t="str">
        <f>IF(Données!G78="","",Données!G78-Résidus!G$10)</f>
        <v/>
      </c>
      <c r="H83" s="25" t="str">
        <f>IF(Données!H78="","",Données!H78-Résidus!H$10)</f>
        <v/>
      </c>
      <c r="I83" s="25" t="str">
        <f>IF(Données!I78="","",Données!I78-Résidus!I$10)</f>
        <v/>
      </c>
    </row>
    <row r="84" spans="2:9">
      <c r="B84" s="7" t="str">
        <f>Données!B79</f>
        <v>Niveau B3</v>
      </c>
      <c r="C84" s="25" t="str">
        <f>IF(Données!C79="","",Données!C79-Résidus!C$10)</f>
        <v/>
      </c>
      <c r="D84" s="25" t="str">
        <f>IF(Données!D79="","",Données!D79-Résidus!D$10)</f>
        <v/>
      </c>
      <c r="E84" s="25" t="str">
        <f>IF(Données!E79="","",Données!E79-Résidus!E$10)</f>
        <v/>
      </c>
      <c r="F84" s="25" t="str">
        <f>IF(Données!F79="","",Données!F79-Résidus!F$10)</f>
        <v/>
      </c>
      <c r="G84" s="25" t="str">
        <f>IF(Données!G79="","",Données!G79-Résidus!G$10)</f>
        <v/>
      </c>
      <c r="H84" s="25" t="str">
        <f>IF(Données!H79="","",Données!H79-Résidus!H$10)</f>
        <v/>
      </c>
      <c r="I84" s="25" t="str">
        <f>IF(Données!I79="","",Données!I79-Résidus!I$10)</f>
        <v/>
      </c>
    </row>
    <row r="85" spans="2:9">
      <c r="B85" s="7" t="str">
        <f>Données!B80</f>
        <v>Niveau B3</v>
      </c>
      <c r="C85" s="25" t="str">
        <f>IF(Données!C80="","",Données!C80-Résidus!C$10)</f>
        <v/>
      </c>
      <c r="D85" s="25" t="str">
        <f>IF(Données!D80="","",Données!D80-Résidus!D$10)</f>
        <v/>
      </c>
      <c r="E85" s="25" t="str">
        <f>IF(Données!E80="","",Données!E80-Résidus!E$10)</f>
        <v/>
      </c>
      <c r="F85" s="25" t="str">
        <f>IF(Données!F80="","",Données!F80-Résidus!F$10)</f>
        <v/>
      </c>
      <c r="G85" s="25" t="str">
        <f>IF(Données!G80="","",Données!G80-Résidus!G$10)</f>
        <v/>
      </c>
      <c r="H85" s="25" t="str">
        <f>IF(Données!H80="","",Données!H80-Résidus!H$10)</f>
        <v/>
      </c>
      <c r="I85" s="25" t="str">
        <f>IF(Données!I80="","",Données!I80-Résidus!I$10)</f>
        <v/>
      </c>
    </row>
    <row r="86" spans="2:9">
      <c r="B86" s="7" t="str">
        <f>Données!B81</f>
        <v>Niveau B3</v>
      </c>
      <c r="C86" s="25" t="str">
        <f>IF(Données!C81="","",Données!C81-Résidus!C$10)</f>
        <v/>
      </c>
      <c r="D86" s="25" t="str">
        <f>IF(Données!D81="","",Données!D81-Résidus!D$10)</f>
        <v/>
      </c>
      <c r="E86" s="25" t="str">
        <f>IF(Données!E81="","",Données!E81-Résidus!E$10)</f>
        <v/>
      </c>
      <c r="F86" s="25" t="str">
        <f>IF(Données!F81="","",Données!F81-Résidus!F$10)</f>
        <v/>
      </c>
      <c r="G86" s="25" t="str">
        <f>IF(Données!G81="","",Données!G81-Résidus!G$10)</f>
        <v/>
      </c>
      <c r="H86" s="25" t="str">
        <f>IF(Données!H81="","",Données!H81-Résidus!H$10)</f>
        <v/>
      </c>
      <c r="I86" s="25" t="str">
        <f>IF(Données!I81="","",Données!I81-Résidus!I$10)</f>
        <v/>
      </c>
    </row>
    <row r="87" spans="2:9">
      <c r="B87" s="7" t="str">
        <f>Données!B82</f>
        <v>Niveau B3</v>
      </c>
      <c r="C87" s="25" t="str">
        <f>IF(Données!C82="","",Données!C82-Résidus!C$10)</f>
        <v/>
      </c>
      <c r="D87" s="25" t="str">
        <f>IF(Données!D82="","",Données!D82-Résidus!D$10)</f>
        <v/>
      </c>
      <c r="E87" s="25" t="str">
        <f>IF(Données!E82="","",Données!E82-Résidus!E$10)</f>
        <v/>
      </c>
      <c r="F87" s="25" t="str">
        <f>IF(Données!F82="","",Données!F82-Résidus!F$10)</f>
        <v/>
      </c>
      <c r="G87" s="25" t="str">
        <f>IF(Données!G82="","",Données!G82-Résidus!G$10)</f>
        <v/>
      </c>
      <c r="H87" s="25" t="str">
        <f>IF(Données!H82="","",Données!H82-Résidus!H$10)</f>
        <v/>
      </c>
      <c r="I87" s="25" t="str">
        <f>IF(Données!I82="","",Données!I82-Résidus!I$10)</f>
        <v/>
      </c>
    </row>
    <row r="88" spans="2:9">
      <c r="B88" s="7" t="str">
        <f>Données!B83</f>
        <v>Niveau B3</v>
      </c>
      <c r="C88" s="25" t="str">
        <f>IF(Données!C83="","",Données!C83-Résidus!C$10)</f>
        <v/>
      </c>
      <c r="D88" s="25" t="str">
        <f>IF(Données!D83="","",Données!D83-Résidus!D$10)</f>
        <v/>
      </c>
      <c r="E88" s="25" t="str">
        <f>IF(Données!E83="","",Données!E83-Résidus!E$10)</f>
        <v/>
      </c>
      <c r="F88" s="25" t="str">
        <f>IF(Données!F83="","",Données!F83-Résidus!F$10)</f>
        <v/>
      </c>
      <c r="G88" s="25" t="str">
        <f>IF(Données!G83="","",Données!G83-Résidus!G$10)</f>
        <v/>
      </c>
      <c r="H88" s="25" t="str">
        <f>IF(Données!H83="","",Données!H83-Résidus!H$10)</f>
        <v/>
      </c>
      <c r="I88" s="25" t="str">
        <f>IF(Données!I83="","",Données!I83-Résidus!I$10)</f>
        <v/>
      </c>
    </row>
    <row r="89" spans="2:9">
      <c r="B89" s="7" t="str">
        <f>Données!B84</f>
        <v>Niveau B3</v>
      </c>
      <c r="C89" s="25" t="str">
        <f>IF(Données!C84="","",Données!C84-Résidus!C$10)</f>
        <v/>
      </c>
      <c r="D89" s="25" t="str">
        <f>IF(Données!D84="","",Données!D84-Résidus!D$10)</f>
        <v/>
      </c>
      <c r="E89" s="25" t="str">
        <f>IF(Données!E84="","",Données!E84-Résidus!E$10)</f>
        <v/>
      </c>
      <c r="F89" s="25" t="str">
        <f>IF(Données!F84="","",Données!F84-Résidus!F$10)</f>
        <v/>
      </c>
      <c r="G89" s="25" t="str">
        <f>IF(Données!G84="","",Données!G84-Résidus!G$10)</f>
        <v/>
      </c>
      <c r="H89" s="25" t="str">
        <f>IF(Données!H84="","",Données!H84-Résidus!H$10)</f>
        <v/>
      </c>
      <c r="I89" s="25" t="str">
        <f>IF(Données!I84="","",Données!I84-Résidus!I$10)</f>
        <v/>
      </c>
    </row>
    <row r="90" spans="2:9">
      <c r="B90" s="7" t="str">
        <f>Données!B85</f>
        <v>Niveau B3</v>
      </c>
      <c r="C90" s="25" t="str">
        <f>IF(Données!C85="","",Données!C85-Résidus!C$10)</f>
        <v/>
      </c>
      <c r="D90" s="25" t="str">
        <f>IF(Données!D85="","",Données!D85-Résidus!D$10)</f>
        <v/>
      </c>
      <c r="E90" s="25" t="str">
        <f>IF(Données!E85="","",Données!E85-Résidus!E$10)</f>
        <v/>
      </c>
      <c r="F90" s="25" t="str">
        <f>IF(Données!F85="","",Données!F85-Résidus!F$10)</f>
        <v/>
      </c>
      <c r="G90" s="25" t="str">
        <f>IF(Données!G85="","",Données!G85-Résidus!G$10)</f>
        <v/>
      </c>
      <c r="H90" s="25" t="str">
        <f>IF(Données!H85="","",Données!H85-Résidus!H$10)</f>
        <v/>
      </c>
      <c r="I90" s="25" t="str">
        <f>IF(Données!I85="","",Données!I85-Résidus!I$10)</f>
        <v/>
      </c>
    </row>
    <row r="91" spans="2:9">
      <c r="B91" s="7" t="str">
        <f>Données!B86</f>
        <v>Niveau B3</v>
      </c>
      <c r="C91" s="25" t="str">
        <f>IF(Données!C86="","",Données!C86-Résidus!C$10)</f>
        <v/>
      </c>
      <c r="D91" s="25" t="str">
        <f>IF(Données!D86="","",Données!D86-Résidus!D$10)</f>
        <v/>
      </c>
      <c r="E91" s="25" t="str">
        <f>IF(Données!E86="","",Données!E86-Résidus!E$10)</f>
        <v/>
      </c>
      <c r="F91" s="25" t="str">
        <f>IF(Données!F86="","",Données!F86-Résidus!F$10)</f>
        <v/>
      </c>
      <c r="G91" s="25" t="str">
        <f>IF(Données!G86="","",Données!G86-Résidus!G$10)</f>
        <v/>
      </c>
      <c r="H91" s="25" t="str">
        <f>IF(Données!H86="","",Données!H86-Résidus!H$10)</f>
        <v/>
      </c>
      <c r="I91" s="25" t="str">
        <f>IF(Données!I86="","",Données!I86-Résidus!I$10)</f>
        <v/>
      </c>
    </row>
    <row r="92" spans="2:9">
      <c r="B92" s="7" t="str">
        <f>Données!B87</f>
        <v>Niveau B3</v>
      </c>
      <c r="C92" s="25" t="str">
        <f>IF(Données!C87="","",Données!C87-Résidus!C$10)</f>
        <v/>
      </c>
      <c r="D92" s="25" t="str">
        <f>IF(Données!D87="","",Données!D87-Résidus!D$10)</f>
        <v/>
      </c>
      <c r="E92" s="25" t="str">
        <f>IF(Données!E87="","",Données!E87-Résidus!E$10)</f>
        <v/>
      </c>
      <c r="F92" s="25" t="str">
        <f>IF(Données!F87="","",Données!F87-Résidus!F$10)</f>
        <v/>
      </c>
      <c r="G92" s="25" t="str">
        <f>IF(Données!G87="","",Données!G87-Résidus!G$10)</f>
        <v/>
      </c>
      <c r="H92" s="25" t="str">
        <f>IF(Données!H87="","",Données!H87-Résidus!H$10)</f>
        <v/>
      </c>
      <c r="I92" s="25" t="str">
        <f>IF(Données!I87="","",Données!I87-Résidus!I$10)</f>
        <v/>
      </c>
    </row>
    <row r="93" spans="2:9">
      <c r="B93" s="7" t="str">
        <f>Données!B88</f>
        <v>Niveau B3</v>
      </c>
      <c r="C93" s="25" t="str">
        <f>IF(Données!C88="","",Données!C88-Résidus!C$10)</f>
        <v/>
      </c>
      <c r="D93" s="25" t="str">
        <f>IF(Données!D88="","",Données!D88-Résidus!D$10)</f>
        <v/>
      </c>
      <c r="E93" s="25" t="str">
        <f>IF(Données!E88="","",Données!E88-Résidus!E$10)</f>
        <v/>
      </c>
      <c r="F93" s="25" t="str">
        <f>IF(Données!F88="","",Données!F88-Résidus!F$10)</f>
        <v/>
      </c>
      <c r="G93" s="25" t="str">
        <f>IF(Données!G88="","",Données!G88-Résidus!G$10)</f>
        <v/>
      </c>
      <c r="H93" s="25" t="str">
        <f>IF(Données!H88="","",Données!H88-Résidus!H$10)</f>
        <v/>
      </c>
      <c r="I93" s="25" t="str">
        <f>IF(Données!I88="","",Données!I88-Résidus!I$10)</f>
        <v/>
      </c>
    </row>
    <row r="94" spans="2:9">
      <c r="B94" s="7" t="str">
        <f>Données!B89</f>
        <v>Niveau B3</v>
      </c>
      <c r="C94" s="25" t="str">
        <f>IF(Données!C89="","",Données!C89-Résidus!C$10)</f>
        <v/>
      </c>
      <c r="D94" s="25" t="str">
        <f>IF(Données!D89="","",Données!D89-Résidus!D$10)</f>
        <v/>
      </c>
      <c r="E94" s="25" t="str">
        <f>IF(Données!E89="","",Données!E89-Résidus!E$10)</f>
        <v/>
      </c>
      <c r="F94" s="25" t="str">
        <f>IF(Données!F89="","",Données!F89-Résidus!F$10)</f>
        <v/>
      </c>
      <c r="G94" s="25" t="str">
        <f>IF(Données!G89="","",Données!G89-Résidus!G$10)</f>
        <v/>
      </c>
      <c r="H94" s="25" t="str">
        <f>IF(Données!H89="","",Données!H89-Résidus!H$10)</f>
        <v/>
      </c>
      <c r="I94" s="25" t="str">
        <f>IF(Données!I89="","",Données!I89-Résidus!I$10)</f>
        <v/>
      </c>
    </row>
    <row r="95" spans="2:9">
      <c r="B95" s="7" t="str">
        <f>Données!B90</f>
        <v>Niveau B3</v>
      </c>
      <c r="C95" s="25" t="str">
        <f>IF(Données!C90="","",Données!C90-Résidus!C$10)</f>
        <v/>
      </c>
      <c r="D95" s="25" t="str">
        <f>IF(Données!D90="","",Données!D90-Résidus!D$10)</f>
        <v/>
      </c>
      <c r="E95" s="25" t="str">
        <f>IF(Données!E90="","",Données!E90-Résidus!E$10)</f>
        <v/>
      </c>
      <c r="F95" s="25" t="str">
        <f>IF(Données!F90="","",Données!F90-Résidus!F$10)</f>
        <v/>
      </c>
      <c r="G95" s="25" t="str">
        <f>IF(Données!G90="","",Données!G90-Résidus!G$10)</f>
        <v/>
      </c>
      <c r="H95" s="25" t="str">
        <f>IF(Données!H90="","",Données!H90-Résidus!H$10)</f>
        <v/>
      </c>
      <c r="I95" s="25" t="str">
        <f>IF(Données!I90="","",Données!I90-Résidus!I$10)</f>
        <v/>
      </c>
    </row>
    <row r="96" spans="2:9">
      <c r="B96" s="7" t="str">
        <f>Données!B91</f>
        <v>Niveau B3</v>
      </c>
      <c r="C96" s="25" t="str">
        <f>IF(Données!C91="","",Données!C91-Résidus!C$10)</f>
        <v/>
      </c>
      <c r="D96" s="25" t="str">
        <f>IF(Données!D91="","",Données!D91-Résidus!D$10)</f>
        <v/>
      </c>
      <c r="E96" s="25" t="str">
        <f>IF(Données!E91="","",Données!E91-Résidus!E$10)</f>
        <v/>
      </c>
      <c r="F96" s="25" t="str">
        <f>IF(Données!F91="","",Données!F91-Résidus!F$10)</f>
        <v/>
      </c>
      <c r="G96" s="25" t="str">
        <f>IF(Données!G91="","",Données!G91-Résidus!G$10)</f>
        <v/>
      </c>
      <c r="H96" s="25" t="str">
        <f>IF(Données!H91="","",Données!H91-Résidus!H$10)</f>
        <v/>
      </c>
      <c r="I96" s="25" t="str">
        <f>IF(Données!I91="","",Données!I91-Résidus!I$10)</f>
        <v/>
      </c>
    </row>
    <row r="97" spans="2:9">
      <c r="B97" s="7" t="str">
        <f>Données!B92</f>
        <v>Niveau B3</v>
      </c>
      <c r="C97" s="25" t="str">
        <f>IF(Données!C92="","",Données!C92-Résidus!C$10)</f>
        <v/>
      </c>
      <c r="D97" s="25" t="str">
        <f>IF(Données!D92="","",Données!D92-Résidus!D$10)</f>
        <v/>
      </c>
      <c r="E97" s="25" t="str">
        <f>IF(Données!E92="","",Données!E92-Résidus!E$10)</f>
        <v/>
      </c>
      <c r="F97" s="25" t="str">
        <f>IF(Données!F92="","",Données!F92-Résidus!F$10)</f>
        <v/>
      </c>
      <c r="G97" s="25" t="str">
        <f>IF(Données!G92="","",Données!G92-Résidus!G$10)</f>
        <v/>
      </c>
      <c r="H97" s="25" t="str">
        <f>IF(Données!H92="","",Données!H92-Résidus!H$10)</f>
        <v/>
      </c>
      <c r="I97" s="25" t="str">
        <f>IF(Données!I92="","",Données!I92-Résidus!I$10)</f>
        <v/>
      </c>
    </row>
    <row r="98" spans="2:9">
      <c r="B98" s="7" t="str">
        <f>Données!B93</f>
        <v>Niveau B3</v>
      </c>
      <c r="C98" s="25" t="str">
        <f>IF(Données!C93="","",Données!C93-Résidus!C$10)</f>
        <v/>
      </c>
      <c r="D98" s="25" t="str">
        <f>IF(Données!D93="","",Données!D93-Résidus!D$10)</f>
        <v/>
      </c>
      <c r="E98" s="25" t="str">
        <f>IF(Données!E93="","",Données!E93-Résidus!E$10)</f>
        <v/>
      </c>
      <c r="F98" s="25" t="str">
        <f>IF(Données!F93="","",Données!F93-Résidus!F$10)</f>
        <v/>
      </c>
      <c r="G98" s="25" t="str">
        <f>IF(Données!G93="","",Données!G93-Résidus!G$10)</f>
        <v/>
      </c>
      <c r="H98" s="25" t="str">
        <f>IF(Données!H93="","",Données!H93-Résidus!H$10)</f>
        <v/>
      </c>
      <c r="I98" s="25" t="str">
        <f>IF(Données!I93="","",Données!I93-Résidus!I$10)</f>
        <v/>
      </c>
    </row>
    <row r="99" spans="2:9">
      <c r="B99" s="7" t="str">
        <f>Données!B94</f>
        <v>Niveau B3</v>
      </c>
      <c r="C99" s="25" t="str">
        <f>IF(Données!C94="","",Données!C94-Résidus!C$10)</f>
        <v/>
      </c>
      <c r="D99" s="25" t="str">
        <f>IF(Données!D94="","",Données!D94-Résidus!D$10)</f>
        <v/>
      </c>
      <c r="E99" s="25" t="str">
        <f>IF(Données!E94="","",Données!E94-Résidus!E$10)</f>
        <v/>
      </c>
      <c r="F99" s="25" t="str">
        <f>IF(Données!F94="","",Données!F94-Résidus!F$10)</f>
        <v/>
      </c>
      <c r="G99" s="25" t="str">
        <f>IF(Données!G94="","",Données!G94-Résidus!G$10)</f>
        <v/>
      </c>
      <c r="H99" s="25" t="str">
        <f>IF(Données!H94="","",Données!H94-Résidus!H$10)</f>
        <v/>
      </c>
      <c r="I99" s="25" t="str">
        <f>IF(Données!I94="","",Données!I94-Résidus!I$10)</f>
        <v/>
      </c>
    </row>
    <row r="100" spans="2:9">
      <c r="B100" s="7" t="str">
        <f>Données!B95</f>
        <v>Niveau B3</v>
      </c>
      <c r="C100" s="25" t="str">
        <f>IF(Données!C95="","",Données!C95-Résidus!C$10)</f>
        <v/>
      </c>
      <c r="D100" s="25" t="str">
        <f>IF(Données!D95="","",Données!D95-Résidus!D$10)</f>
        <v/>
      </c>
      <c r="E100" s="25" t="str">
        <f>IF(Données!E95="","",Données!E95-Résidus!E$10)</f>
        <v/>
      </c>
      <c r="F100" s="25" t="str">
        <f>IF(Données!F95="","",Données!F95-Résidus!F$10)</f>
        <v/>
      </c>
      <c r="G100" s="25" t="str">
        <f>IF(Données!G95="","",Données!G95-Résidus!G$10)</f>
        <v/>
      </c>
      <c r="H100" s="25" t="str">
        <f>IF(Données!H95="","",Données!H95-Résidus!H$10)</f>
        <v/>
      </c>
      <c r="I100" s="25" t="str">
        <f>IF(Données!I95="","",Données!I95-Résidus!I$10)</f>
        <v/>
      </c>
    </row>
    <row r="101" spans="2:9">
      <c r="B101" s="7" t="str">
        <f>Données!B96</f>
        <v>Niveau B3</v>
      </c>
      <c r="C101" s="25" t="str">
        <f>IF(Données!C96="","",Données!C96-Résidus!C$10)</f>
        <v/>
      </c>
      <c r="D101" s="25" t="str">
        <f>IF(Données!D96="","",Données!D96-Résidus!D$10)</f>
        <v/>
      </c>
      <c r="E101" s="25" t="str">
        <f>IF(Données!E96="","",Données!E96-Résidus!E$10)</f>
        <v/>
      </c>
      <c r="F101" s="25" t="str">
        <f>IF(Données!F96="","",Données!F96-Résidus!F$10)</f>
        <v/>
      </c>
      <c r="G101" s="25" t="str">
        <f>IF(Données!G96="","",Données!G96-Résidus!G$10)</f>
        <v/>
      </c>
      <c r="H101" s="25" t="str">
        <f>IF(Données!H96="","",Données!H96-Résidus!H$10)</f>
        <v/>
      </c>
      <c r="I101" s="25" t="str">
        <f>IF(Données!I96="","",Données!I96-Résidus!I$10)</f>
        <v/>
      </c>
    </row>
    <row r="102" spans="2:9">
      <c r="B102" s="7" t="str">
        <f>Données!B97</f>
        <v>Niveau B3</v>
      </c>
      <c r="C102" s="25" t="str">
        <f>IF(Données!C97="","",Données!C97-Résidus!C$10)</f>
        <v/>
      </c>
      <c r="D102" s="25" t="str">
        <f>IF(Données!D97="","",Données!D97-Résidus!D$10)</f>
        <v/>
      </c>
      <c r="E102" s="25" t="str">
        <f>IF(Données!E97="","",Données!E97-Résidus!E$10)</f>
        <v/>
      </c>
      <c r="F102" s="25" t="str">
        <f>IF(Données!F97="","",Données!F97-Résidus!F$10)</f>
        <v/>
      </c>
      <c r="G102" s="25" t="str">
        <f>IF(Données!G97="","",Données!G97-Résidus!G$10)</f>
        <v/>
      </c>
      <c r="H102" s="25" t="str">
        <f>IF(Données!H97="","",Données!H97-Résidus!H$10)</f>
        <v/>
      </c>
      <c r="I102" s="25" t="str">
        <f>IF(Données!I97="","",Données!I97-Résidus!I$10)</f>
        <v/>
      </c>
    </row>
    <row r="103" spans="2:9">
      <c r="B103" s="7" t="str">
        <f>Données!B98</f>
        <v>Niveau B3</v>
      </c>
      <c r="C103" s="25" t="str">
        <f>IF(Données!C98="","",Données!C98-Résidus!C$10)</f>
        <v/>
      </c>
      <c r="D103" s="25" t="str">
        <f>IF(Données!D98="","",Données!D98-Résidus!D$10)</f>
        <v/>
      </c>
      <c r="E103" s="25" t="str">
        <f>IF(Données!E98="","",Données!E98-Résidus!E$10)</f>
        <v/>
      </c>
      <c r="F103" s="25" t="str">
        <f>IF(Données!F98="","",Données!F98-Résidus!F$10)</f>
        <v/>
      </c>
      <c r="G103" s="25" t="str">
        <f>IF(Données!G98="","",Données!G98-Résidus!G$10)</f>
        <v/>
      </c>
      <c r="H103" s="25" t="str">
        <f>IF(Données!H98="","",Données!H98-Résidus!H$10)</f>
        <v/>
      </c>
      <c r="I103" s="25" t="str">
        <f>IF(Données!I98="","",Données!I98-Résidus!I$10)</f>
        <v/>
      </c>
    </row>
    <row r="104" spans="2:9">
      <c r="B104" s="7" t="str">
        <f>Données!B99</f>
        <v>Niveau B3</v>
      </c>
      <c r="C104" s="25" t="str">
        <f>IF(Données!C99="","",Données!C99-Résidus!C$10)</f>
        <v/>
      </c>
      <c r="D104" s="25" t="str">
        <f>IF(Données!D99="","",Données!D99-Résidus!D$10)</f>
        <v/>
      </c>
      <c r="E104" s="25" t="str">
        <f>IF(Données!E99="","",Données!E99-Résidus!E$10)</f>
        <v/>
      </c>
      <c r="F104" s="25" t="str">
        <f>IF(Données!F99="","",Données!F99-Résidus!F$10)</f>
        <v/>
      </c>
      <c r="G104" s="25" t="str">
        <f>IF(Données!G99="","",Données!G99-Résidus!G$10)</f>
        <v/>
      </c>
      <c r="H104" s="25" t="str">
        <f>IF(Données!H99="","",Données!H99-Résidus!H$10)</f>
        <v/>
      </c>
      <c r="I104" s="25" t="str">
        <f>IF(Données!I99="","",Données!I99-Résidus!I$10)</f>
        <v/>
      </c>
    </row>
    <row r="105" spans="2:9">
      <c r="B105" s="7" t="str">
        <f>Données!B100</f>
        <v>Niveau B3</v>
      </c>
      <c r="C105" s="25" t="str">
        <f>IF(Données!C100="","",Données!C100-Résidus!C$10)</f>
        <v/>
      </c>
      <c r="D105" s="25" t="str">
        <f>IF(Données!D100="","",Données!D100-Résidus!D$10)</f>
        <v/>
      </c>
      <c r="E105" s="25" t="str">
        <f>IF(Données!E100="","",Données!E100-Résidus!E$10)</f>
        <v/>
      </c>
      <c r="F105" s="25" t="str">
        <f>IF(Données!F100="","",Données!F100-Résidus!F$10)</f>
        <v/>
      </c>
      <c r="G105" s="25" t="str">
        <f>IF(Données!G100="","",Données!G100-Résidus!G$10)</f>
        <v/>
      </c>
      <c r="H105" s="25" t="str">
        <f>IF(Données!H100="","",Données!H100-Résidus!H$10)</f>
        <v/>
      </c>
      <c r="I105" s="25" t="str">
        <f>IF(Données!I100="","",Données!I100-Résidus!I$10)</f>
        <v/>
      </c>
    </row>
    <row r="106" spans="2:9">
      <c r="B106" s="7" t="str">
        <f>Données!B101</f>
        <v>Niveau B3</v>
      </c>
      <c r="C106" s="25" t="str">
        <f>IF(Données!C101="","",Données!C101-Résidus!C$10)</f>
        <v/>
      </c>
      <c r="D106" s="25" t="str">
        <f>IF(Données!D101="","",Données!D101-Résidus!D$10)</f>
        <v/>
      </c>
      <c r="E106" s="25" t="str">
        <f>IF(Données!E101="","",Données!E101-Résidus!E$10)</f>
        <v/>
      </c>
      <c r="F106" s="25" t="str">
        <f>IF(Données!F101="","",Données!F101-Résidus!F$10)</f>
        <v/>
      </c>
      <c r="G106" s="25" t="str">
        <f>IF(Données!G101="","",Données!G101-Résidus!G$10)</f>
        <v/>
      </c>
      <c r="H106" s="25" t="str">
        <f>IF(Données!H101="","",Données!H101-Résidus!H$10)</f>
        <v/>
      </c>
      <c r="I106" s="25" t="str">
        <f>IF(Données!I101="","",Données!I101-Résidus!I$10)</f>
        <v/>
      </c>
    </row>
    <row r="107" spans="2:9">
      <c r="B107" s="7" t="str">
        <f>Données!B102</f>
        <v>Niveau B3</v>
      </c>
      <c r="C107" s="25" t="str">
        <f>IF(Données!C102="","",Données!C102-Résidus!C$10)</f>
        <v/>
      </c>
      <c r="D107" s="25" t="str">
        <f>IF(Données!D102="","",Données!D102-Résidus!D$10)</f>
        <v/>
      </c>
      <c r="E107" s="25" t="str">
        <f>IF(Données!E102="","",Données!E102-Résidus!E$10)</f>
        <v/>
      </c>
      <c r="F107" s="25" t="str">
        <f>IF(Données!F102="","",Données!F102-Résidus!F$10)</f>
        <v/>
      </c>
      <c r="G107" s="25" t="str">
        <f>IF(Données!G102="","",Données!G102-Résidus!G$10)</f>
        <v/>
      </c>
      <c r="H107" s="25" t="str">
        <f>IF(Données!H102="","",Données!H102-Résidus!H$10)</f>
        <v/>
      </c>
      <c r="I107" s="25" t="str">
        <f>IF(Données!I102="","",Données!I102-Résidus!I$10)</f>
        <v/>
      </c>
    </row>
    <row r="108" spans="2:9">
      <c r="B108" s="7" t="str">
        <f>Données!B103</f>
        <v>Niveau B3</v>
      </c>
      <c r="C108" s="25" t="str">
        <f>IF(Données!C103="","",Données!C103-Résidus!C$10)</f>
        <v/>
      </c>
      <c r="D108" s="25" t="str">
        <f>IF(Données!D103="","",Données!D103-Résidus!D$10)</f>
        <v/>
      </c>
      <c r="E108" s="25" t="str">
        <f>IF(Données!E103="","",Données!E103-Résidus!E$10)</f>
        <v/>
      </c>
      <c r="F108" s="25" t="str">
        <f>IF(Données!F103="","",Données!F103-Résidus!F$10)</f>
        <v/>
      </c>
      <c r="G108" s="25" t="str">
        <f>IF(Données!G103="","",Données!G103-Résidus!G$10)</f>
        <v/>
      </c>
      <c r="H108" s="25" t="str">
        <f>IF(Données!H103="","",Données!H103-Résidus!H$10)</f>
        <v/>
      </c>
      <c r="I108" s="25" t="str">
        <f>IF(Données!I103="","",Données!I103-Résidus!I$10)</f>
        <v/>
      </c>
    </row>
    <row r="109" spans="2:9">
      <c r="B109" s="7" t="str">
        <f>Données!B104</f>
        <v>Niveau B3</v>
      </c>
      <c r="C109" s="25" t="str">
        <f>IF(Données!C104="","",Données!C104-Résidus!C$10)</f>
        <v/>
      </c>
      <c r="D109" s="25" t="str">
        <f>IF(Données!D104="","",Données!D104-Résidus!D$10)</f>
        <v/>
      </c>
      <c r="E109" s="25" t="str">
        <f>IF(Données!E104="","",Données!E104-Résidus!E$10)</f>
        <v/>
      </c>
      <c r="F109" s="25" t="str">
        <f>IF(Données!F104="","",Données!F104-Résidus!F$10)</f>
        <v/>
      </c>
      <c r="G109" s="25" t="str">
        <f>IF(Données!G104="","",Données!G104-Résidus!G$10)</f>
        <v/>
      </c>
      <c r="H109" s="25" t="str">
        <f>IF(Données!H104="","",Données!H104-Résidus!H$10)</f>
        <v/>
      </c>
      <c r="I109" s="25" t="str">
        <f>IF(Données!I104="","",Données!I104-Résidus!I$10)</f>
        <v/>
      </c>
    </row>
    <row r="110" spans="2:9">
      <c r="B110" s="16" t="str">
        <f>Données!B105</f>
        <v>Niveau B3</v>
      </c>
      <c r="C110" s="28" t="str">
        <f>IF(Données!C105="","",Données!C105-Résidus!C$10)</f>
        <v/>
      </c>
      <c r="D110" s="28" t="str">
        <f>IF(Données!D105="","",Données!D105-Résidus!D$10)</f>
        <v/>
      </c>
      <c r="E110" s="28" t="str">
        <f>IF(Données!E105="","",Données!E105-Résidus!E$10)</f>
        <v/>
      </c>
      <c r="F110" s="28" t="str">
        <f>IF(Données!F105="","",Données!F105-Résidus!F$10)</f>
        <v/>
      </c>
      <c r="G110" s="28" t="str">
        <f>IF(Données!G105="","",Données!G105-Résidus!G$10)</f>
        <v/>
      </c>
      <c r="H110" s="28" t="str">
        <f>IF(Données!H105="","",Données!H105-Résidus!H$10)</f>
        <v/>
      </c>
      <c r="I110" s="28" t="str">
        <f>IF(Données!I105="","",Données!I105-Résidus!I$10)</f>
        <v/>
      </c>
    </row>
    <row r="111" spans="2:9">
      <c r="B111" s="7" t="str">
        <f>Données!B106</f>
        <v>Niveau B4</v>
      </c>
      <c r="C111" s="25" t="str">
        <f>IF(Données!C106="","",Données!C106-Résidus!C$11)</f>
        <v/>
      </c>
      <c r="D111" s="25" t="str">
        <f>IF(Données!D106="","",Données!D106-Résidus!D$11)</f>
        <v/>
      </c>
      <c r="E111" s="25" t="str">
        <f>IF(Données!E106="","",Données!E106-Résidus!E$11)</f>
        <v/>
      </c>
      <c r="F111" s="25" t="str">
        <f>IF(Données!F106="","",Données!F106-Résidus!F$11)</f>
        <v/>
      </c>
      <c r="G111" s="25" t="str">
        <f>IF(Données!G106="","",Données!G106-Résidus!G$11)</f>
        <v/>
      </c>
      <c r="H111" s="25" t="str">
        <f>IF(Données!H106="","",Données!H106-Résidus!H$11)</f>
        <v/>
      </c>
      <c r="I111" s="25" t="str">
        <f>IF(Données!I106="","",Données!I106-Résidus!I$11)</f>
        <v/>
      </c>
    </row>
    <row r="112" spans="2:9">
      <c r="B112" s="7" t="str">
        <f>Données!B107</f>
        <v>Niveau B4</v>
      </c>
      <c r="C112" s="25" t="str">
        <f>IF(Données!C107="","",Données!C107-Résidus!C$11)</f>
        <v/>
      </c>
      <c r="D112" s="25" t="str">
        <f>IF(Données!D107="","",Données!D107-Résidus!D$11)</f>
        <v/>
      </c>
      <c r="E112" s="25" t="str">
        <f>IF(Données!E107="","",Données!E107-Résidus!E$11)</f>
        <v/>
      </c>
      <c r="F112" s="25" t="str">
        <f>IF(Données!F107="","",Données!F107-Résidus!F$11)</f>
        <v/>
      </c>
      <c r="G112" s="25" t="str">
        <f>IF(Données!G107="","",Données!G107-Résidus!G$11)</f>
        <v/>
      </c>
      <c r="H112" s="25" t="str">
        <f>IF(Données!H107="","",Données!H107-Résidus!H$11)</f>
        <v/>
      </c>
      <c r="I112" s="25" t="str">
        <f>IF(Données!I107="","",Données!I107-Résidus!I$11)</f>
        <v/>
      </c>
    </row>
    <row r="113" spans="2:9">
      <c r="B113" s="7" t="str">
        <f>Données!B108</f>
        <v>Niveau B4</v>
      </c>
      <c r="C113" s="25" t="str">
        <f>IF(Données!C108="","",Données!C108-Résidus!C$11)</f>
        <v/>
      </c>
      <c r="D113" s="25" t="str">
        <f>IF(Données!D108="","",Données!D108-Résidus!D$11)</f>
        <v/>
      </c>
      <c r="E113" s="25" t="str">
        <f>IF(Données!E108="","",Données!E108-Résidus!E$11)</f>
        <v/>
      </c>
      <c r="F113" s="25" t="str">
        <f>IF(Données!F108="","",Données!F108-Résidus!F$11)</f>
        <v/>
      </c>
      <c r="G113" s="25" t="str">
        <f>IF(Données!G108="","",Données!G108-Résidus!G$11)</f>
        <v/>
      </c>
      <c r="H113" s="25" t="str">
        <f>IF(Données!H108="","",Données!H108-Résidus!H$11)</f>
        <v/>
      </c>
      <c r="I113" s="25" t="str">
        <f>IF(Données!I108="","",Données!I108-Résidus!I$11)</f>
        <v/>
      </c>
    </row>
    <row r="114" spans="2:9">
      <c r="B114" s="7" t="str">
        <f>Données!B109</f>
        <v>Niveau B4</v>
      </c>
      <c r="C114" s="25" t="str">
        <f>IF(Données!C109="","",Données!C109-Résidus!C$11)</f>
        <v/>
      </c>
      <c r="D114" s="25" t="str">
        <f>IF(Données!D109="","",Données!D109-Résidus!D$11)</f>
        <v/>
      </c>
      <c r="E114" s="25" t="str">
        <f>IF(Données!E109="","",Données!E109-Résidus!E$11)</f>
        <v/>
      </c>
      <c r="F114" s="25" t="str">
        <f>IF(Données!F109="","",Données!F109-Résidus!F$11)</f>
        <v/>
      </c>
      <c r="G114" s="25" t="str">
        <f>IF(Données!G109="","",Données!G109-Résidus!G$11)</f>
        <v/>
      </c>
      <c r="H114" s="25" t="str">
        <f>IF(Données!H109="","",Données!H109-Résidus!H$11)</f>
        <v/>
      </c>
      <c r="I114" s="25" t="str">
        <f>IF(Données!I109="","",Données!I109-Résidus!I$11)</f>
        <v/>
      </c>
    </row>
    <row r="115" spans="2:9">
      <c r="B115" s="7" t="str">
        <f>Données!B110</f>
        <v>Niveau B4</v>
      </c>
      <c r="C115" s="25" t="str">
        <f>IF(Données!C110="","",Données!C110-Résidus!C$11)</f>
        <v/>
      </c>
      <c r="D115" s="25" t="str">
        <f>IF(Données!D110="","",Données!D110-Résidus!D$11)</f>
        <v/>
      </c>
      <c r="E115" s="25" t="str">
        <f>IF(Données!E110="","",Données!E110-Résidus!E$11)</f>
        <v/>
      </c>
      <c r="F115" s="25" t="str">
        <f>IF(Données!F110="","",Données!F110-Résidus!F$11)</f>
        <v/>
      </c>
      <c r="G115" s="25" t="str">
        <f>IF(Données!G110="","",Données!G110-Résidus!G$11)</f>
        <v/>
      </c>
      <c r="H115" s="25" t="str">
        <f>IF(Données!H110="","",Données!H110-Résidus!H$11)</f>
        <v/>
      </c>
      <c r="I115" s="25" t="str">
        <f>IF(Données!I110="","",Données!I110-Résidus!I$11)</f>
        <v/>
      </c>
    </row>
    <row r="116" spans="2:9">
      <c r="B116" s="7" t="str">
        <f>Données!B111</f>
        <v>Niveau B4</v>
      </c>
      <c r="C116" s="25" t="str">
        <f>IF(Données!C111="","",Données!C111-Résidus!C$11)</f>
        <v/>
      </c>
      <c r="D116" s="25" t="str">
        <f>IF(Données!D111="","",Données!D111-Résidus!D$11)</f>
        <v/>
      </c>
      <c r="E116" s="25" t="str">
        <f>IF(Données!E111="","",Données!E111-Résidus!E$11)</f>
        <v/>
      </c>
      <c r="F116" s="25" t="str">
        <f>IF(Données!F111="","",Données!F111-Résidus!F$11)</f>
        <v/>
      </c>
      <c r="G116" s="25" t="str">
        <f>IF(Données!G111="","",Données!G111-Résidus!G$11)</f>
        <v/>
      </c>
      <c r="H116" s="25" t="str">
        <f>IF(Données!H111="","",Données!H111-Résidus!H$11)</f>
        <v/>
      </c>
      <c r="I116" s="25" t="str">
        <f>IF(Données!I111="","",Données!I111-Résidus!I$11)</f>
        <v/>
      </c>
    </row>
    <row r="117" spans="2:9">
      <c r="B117" s="7" t="str">
        <f>Données!B112</f>
        <v>Niveau B4</v>
      </c>
      <c r="C117" s="25" t="str">
        <f>IF(Données!C112="","",Données!C112-Résidus!C$11)</f>
        <v/>
      </c>
      <c r="D117" s="25" t="str">
        <f>IF(Données!D112="","",Données!D112-Résidus!D$11)</f>
        <v/>
      </c>
      <c r="E117" s="25" t="str">
        <f>IF(Données!E112="","",Données!E112-Résidus!E$11)</f>
        <v/>
      </c>
      <c r="F117" s="25" t="str">
        <f>IF(Données!F112="","",Données!F112-Résidus!F$11)</f>
        <v/>
      </c>
      <c r="G117" s="25" t="str">
        <f>IF(Données!G112="","",Données!G112-Résidus!G$11)</f>
        <v/>
      </c>
      <c r="H117" s="25" t="str">
        <f>IF(Données!H112="","",Données!H112-Résidus!H$11)</f>
        <v/>
      </c>
      <c r="I117" s="25" t="str">
        <f>IF(Données!I112="","",Données!I112-Résidus!I$11)</f>
        <v/>
      </c>
    </row>
    <row r="118" spans="2:9">
      <c r="B118" s="7" t="str">
        <f>Données!B113</f>
        <v>Niveau B4</v>
      </c>
      <c r="C118" s="25" t="str">
        <f>IF(Données!C113="","",Données!C113-Résidus!C$11)</f>
        <v/>
      </c>
      <c r="D118" s="25" t="str">
        <f>IF(Données!D113="","",Données!D113-Résidus!D$11)</f>
        <v/>
      </c>
      <c r="E118" s="25" t="str">
        <f>IF(Données!E113="","",Données!E113-Résidus!E$11)</f>
        <v/>
      </c>
      <c r="F118" s="25" t="str">
        <f>IF(Données!F113="","",Données!F113-Résidus!F$11)</f>
        <v/>
      </c>
      <c r="G118" s="25" t="str">
        <f>IF(Données!G113="","",Données!G113-Résidus!G$11)</f>
        <v/>
      </c>
      <c r="H118" s="25" t="str">
        <f>IF(Données!H113="","",Données!H113-Résidus!H$11)</f>
        <v/>
      </c>
      <c r="I118" s="25" t="str">
        <f>IF(Données!I113="","",Données!I113-Résidus!I$11)</f>
        <v/>
      </c>
    </row>
    <row r="119" spans="2:9">
      <c r="B119" s="7" t="str">
        <f>Données!B114</f>
        <v>Niveau B4</v>
      </c>
      <c r="C119" s="25" t="str">
        <f>IF(Données!C114="","",Données!C114-Résidus!C$11)</f>
        <v/>
      </c>
      <c r="D119" s="25" t="str">
        <f>IF(Données!D114="","",Données!D114-Résidus!D$11)</f>
        <v/>
      </c>
      <c r="E119" s="25" t="str">
        <f>IF(Données!E114="","",Données!E114-Résidus!E$11)</f>
        <v/>
      </c>
      <c r="F119" s="25" t="str">
        <f>IF(Données!F114="","",Données!F114-Résidus!F$11)</f>
        <v/>
      </c>
      <c r="G119" s="25" t="str">
        <f>IF(Données!G114="","",Données!G114-Résidus!G$11)</f>
        <v/>
      </c>
      <c r="H119" s="25" t="str">
        <f>IF(Données!H114="","",Données!H114-Résidus!H$11)</f>
        <v/>
      </c>
      <c r="I119" s="25" t="str">
        <f>IF(Données!I114="","",Données!I114-Résidus!I$11)</f>
        <v/>
      </c>
    </row>
    <row r="120" spans="2:9">
      <c r="B120" s="7" t="str">
        <f>Données!B115</f>
        <v>Niveau B4</v>
      </c>
      <c r="C120" s="25" t="str">
        <f>IF(Données!C115="","",Données!C115-Résidus!C$11)</f>
        <v/>
      </c>
      <c r="D120" s="25" t="str">
        <f>IF(Données!D115="","",Données!D115-Résidus!D$11)</f>
        <v/>
      </c>
      <c r="E120" s="25" t="str">
        <f>IF(Données!E115="","",Données!E115-Résidus!E$11)</f>
        <v/>
      </c>
      <c r="F120" s="25" t="str">
        <f>IF(Données!F115="","",Données!F115-Résidus!F$11)</f>
        <v/>
      </c>
      <c r="G120" s="25" t="str">
        <f>IF(Données!G115="","",Données!G115-Résidus!G$11)</f>
        <v/>
      </c>
      <c r="H120" s="25" t="str">
        <f>IF(Données!H115="","",Données!H115-Résidus!H$11)</f>
        <v/>
      </c>
      <c r="I120" s="25" t="str">
        <f>IF(Données!I115="","",Données!I115-Résidus!I$11)</f>
        <v/>
      </c>
    </row>
    <row r="121" spans="2:9">
      <c r="B121" s="7" t="str">
        <f>Données!B116</f>
        <v>Niveau B4</v>
      </c>
      <c r="C121" s="25" t="str">
        <f>IF(Données!C116="","",Données!C116-Résidus!C$11)</f>
        <v/>
      </c>
      <c r="D121" s="25" t="str">
        <f>IF(Données!D116="","",Données!D116-Résidus!D$11)</f>
        <v/>
      </c>
      <c r="E121" s="25" t="str">
        <f>IF(Données!E116="","",Données!E116-Résidus!E$11)</f>
        <v/>
      </c>
      <c r="F121" s="25" t="str">
        <f>IF(Données!F116="","",Données!F116-Résidus!F$11)</f>
        <v/>
      </c>
      <c r="G121" s="25" t="str">
        <f>IF(Données!G116="","",Données!G116-Résidus!G$11)</f>
        <v/>
      </c>
      <c r="H121" s="25" t="str">
        <f>IF(Données!H116="","",Données!H116-Résidus!H$11)</f>
        <v/>
      </c>
      <c r="I121" s="25" t="str">
        <f>IF(Données!I116="","",Données!I116-Résidus!I$11)</f>
        <v/>
      </c>
    </row>
    <row r="122" spans="2:9">
      <c r="B122" s="7" t="str">
        <f>Données!B117</f>
        <v>Niveau B4</v>
      </c>
      <c r="C122" s="25" t="str">
        <f>IF(Données!C117="","",Données!C117-Résidus!C$11)</f>
        <v/>
      </c>
      <c r="D122" s="25" t="str">
        <f>IF(Données!D117="","",Données!D117-Résidus!D$11)</f>
        <v/>
      </c>
      <c r="E122" s="25" t="str">
        <f>IF(Données!E117="","",Données!E117-Résidus!E$11)</f>
        <v/>
      </c>
      <c r="F122" s="25" t="str">
        <f>IF(Données!F117="","",Données!F117-Résidus!F$11)</f>
        <v/>
      </c>
      <c r="G122" s="25" t="str">
        <f>IF(Données!G117="","",Données!G117-Résidus!G$11)</f>
        <v/>
      </c>
      <c r="H122" s="25" t="str">
        <f>IF(Données!H117="","",Données!H117-Résidus!H$11)</f>
        <v/>
      </c>
      <c r="I122" s="25" t="str">
        <f>IF(Données!I117="","",Données!I117-Résidus!I$11)</f>
        <v/>
      </c>
    </row>
    <row r="123" spans="2:9">
      <c r="B123" s="7" t="str">
        <f>Données!B118</f>
        <v>Niveau B4</v>
      </c>
      <c r="C123" s="25" t="str">
        <f>IF(Données!C118="","",Données!C118-Résidus!C$11)</f>
        <v/>
      </c>
      <c r="D123" s="25" t="str">
        <f>IF(Données!D118="","",Données!D118-Résidus!D$11)</f>
        <v/>
      </c>
      <c r="E123" s="25" t="str">
        <f>IF(Données!E118="","",Données!E118-Résidus!E$11)</f>
        <v/>
      </c>
      <c r="F123" s="25" t="str">
        <f>IF(Données!F118="","",Données!F118-Résidus!F$11)</f>
        <v/>
      </c>
      <c r="G123" s="25" t="str">
        <f>IF(Données!G118="","",Données!G118-Résidus!G$11)</f>
        <v/>
      </c>
      <c r="H123" s="25" t="str">
        <f>IF(Données!H118="","",Données!H118-Résidus!H$11)</f>
        <v/>
      </c>
      <c r="I123" s="25" t="str">
        <f>IF(Données!I118="","",Données!I118-Résidus!I$11)</f>
        <v/>
      </c>
    </row>
    <row r="124" spans="2:9">
      <c r="B124" s="7" t="str">
        <f>Données!B119</f>
        <v>Niveau B4</v>
      </c>
      <c r="C124" s="25" t="str">
        <f>IF(Données!C119="","",Données!C119-Résidus!C$11)</f>
        <v/>
      </c>
      <c r="D124" s="25" t="str">
        <f>IF(Données!D119="","",Données!D119-Résidus!D$11)</f>
        <v/>
      </c>
      <c r="E124" s="25" t="str">
        <f>IF(Données!E119="","",Données!E119-Résidus!E$11)</f>
        <v/>
      </c>
      <c r="F124" s="25" t="str">
        <f>IF(Données!F119="","",Données!F119-Résidus!F$11)</f>
        <v/>
      </c>
      <c r="G124" s="25" t="str">
        <f>IF(Données!G119="","",Données!G119-Résidus!G$11)</f>
        <v/>
      </c>
      <c r="H124" s="25" t="str">
        <f>IF(Données!H119="","",Données!H119-Résidus!H$11)</f>
        <v/>
      </c>
      <c r="I124" s="25" t="str">
        <f>IF(Données!I119="","",Données!I119-Résidus!I$11)</f>
        <v/>
      </c>
    </row>
    <row r="125" spans="2:9">
      <c r="B125" s="7" t="str">
        <f>Données!B120</f>
        <v>Niveau B4</v>
      </c>
      <c r="C125" s="25" t="str">
        <f>IF(Données!C120="","",Données!C120-Résidus!C$11)</f>
        <v/>
      </c>
      <c r="D125" s="25" t="str">
        <f>IF(Données!D120="","",Données!D120-Résidus!D$11)</f>
        <v/>
      </c>
      <c r="E125" s="25" t="str">
        <f>IF(Données!E120="","",Données!E120-Résidus!E$11)</f>
        <v/>
      </c>
      <c r="F125" s="25" t="str">
        <f>IF(Données!F120="","",Données!F120-Résidus!F$11)</f>
        <v/>
      </c>
      <c r="G125" s="25" t="str">
        <f>IF(Données!G120="","",Données!G120-Résidus!G$11)</f>
        <v/>
      </c>
      <c r="H125" s="25" t="str">
        <f>IF(Données!H120="","",Données!H120-Résidus!H$11)</f>
        <v/>
      </c>
      <c r="I125" s="25" t="str">
        <f>IF(Données!I120="","",Données!I120-Résidus!I$11)</f>
        <v/>
      </c>
    </row>
    <row r="126" spans="2:9">
      <c r="B126" s="7" t="str">
        <f>Données!B121</f>
        <v>Niveau B4</v>
      </c>
      <c r="C126" s="25" t="str">
        <f>IF(Données!C121="","",Données!C121-Résidus!C$11)</f>
        <v/>
      </c>
      <c r="D126" s="25" t="str">
        <f>IF(Données!D121="","",Données!D121-Résidus!D$11)</f>
        <v/>
      </c>
      <c r="E126" s="25" t="str">
        <f>IF(Données!E121="","",Données!E121-Résidus!E$11)</f>
        <v/>
      </c>
      <c r="F126" s="25" t="str">
        <f>IF(Données!F121="","",Données!F121-Résidus!F$11)</f>
        <v/>
      </c>
      <c r="G126" s="25" t="str">
        <f>IF(Données!G121="","",Données!G121-Résidus!G$11)</f>
        <v/>
      </c>
      <c r="H126" s="25" t="str">
        <f>IF(Données!H121="","",Données!H121-Résidus!H$11)</f>
        <v/>
      </c>
      <c r="I126" s="25" t="str">
        <f>IF(Données!I121="","",Données!I121-Résidus!I$11)</f>
        <v/>
      </c>
    </row>
    <row r="127" spans="2:9">
      <c r="B127" s="7" t="str">
        <f>Données!B122</f>
        <v>Niveau B4</v>
      </c>
      <c r="C127" s="25" t="str">
        <f>IF(Données!C122="","",Données!C122-Résidus!C$11)</f>
        <v/>
      </c>
      <c r="D127" s="25" t="str">
        <f>IF(Données!D122="","",Données!D122-Résidus!D$11)</f>
        <v/>
      </c>
      <c r="E127" s="25" t="str">
        <f>IF(Données!E122="","",Données!E122-Résidus!E$11)</f>
        <v/>
      </c>
      <c r="F127" s="25" t="str">
        <f>IF(Données!F122="","",Données!F122-Résidus!F$11)</f>
        <v/>
      </c>
      <c r="G127" s="25" t="str">
        <f>IF(Données!G122="","",Données!G122-Résidus!G$11)</f>
        <v/>
      </c>
      <c r="H127" s="25" t="str">
        <f>IF(Données!H122="","",Données!H122-Résidus!H$11)</f>
        <v/>
      </c>
      <c r="I127" s="25" t="str">
        <f>IF(Données!I122="","",Données!I122-Résidus!I$11)</f>
        <v/>
      </c>
    </row>
    <row r="128" spans="2:9">
      <c r="B128" s="7" t="str">
        <f>Données!B123</f>
        <v>Niveau B4</v>
      </c>
      <c r="C128" s="25" t="str">
        <f>IF(Données!C123="","",Données!C123-Résidus!C$11)</f>
        <v/>
      </c>
      <c r="D128" s="25" t="str">
        <f>IF(Données!D123="","",Données!D123-Résidus!D$11)</f>
        <v/>
      </c>
      <c r="E128" s="25" t="str">
        <f>IF(Données!E123="","",Données!E123-Résidus!E$11)</f>
        <v/>
      </c>
      <c r="F128" s="25" t="str">
        <f>IF(Données!F123="","",Données!F123-Résidus!F$11)</f>
        <v/>
      </c>
      <c r="G128" s="25" t="str">
        <f>IF(Données!G123="","",Données!G123-Résidus!G$11)</f>
        <v/>
      </c>
      <c r="H128" s="25" t="str">
        <f>IF(Données!H123="","",Données!H123-Résidus!H$11)</f>
        <v/>
      </c>
      <c r="I128" s="25" t="str">
        <f>IF(Données!I123="","",Données!I123-Résidus!I$11)</f>
        <v/>
      </c>
    </row>
    <row r="129" spans="2:9">
      <c r="B129" s="7" t="str">
        <f>Données!B124</f>
        <v>Niveau B4</v>
      </c>
      <c r="C129" s="25" t="str">
        <f>IF(Données!C124="","",Données!C124-Résidus!C$11)</f>
        <v/>
      </c>
      <c r="D129" s="25" t="str">
        <f>IF(Données!D124="","",Données!D124-Résidus!D$11)</f>
        <v/>
      </c>
      <c r="E129" s="25" t="str">
        <f>IF(Données!E124="","",Données!E124-Résidus!E$11)</f>
        <v/>
      </c>
      <c r="F129" s="25" t="str">
        <f>IF(Données!F124="","",Données!F124-Résidus!F$11)</f>
        <v/>
      </c>
      <c r="G129" s="25" t="str">
        <f>IF(Données!G124="","",Données!G124-Résidus!G$11)</f>
        <v/>
      </c>
      <c r="H129" s="25" t="str">
        <f>IF(Données!H124="","",Données!H124-Résidus!H$11)</f>
        <v/>
      </c>
      <c r="I129" s="25" t="str">
        <f>IF(Données!I124="","",Données!I124-Résidus!I$11)</f>
        <v/>
      </c>
    </row>
    <row r="130" spans="2:9">
      <c r="B130" s="7" t="str">
        <f>Données!B125</f>
        <v>Niveau B4</v>
      </c>
      <c r="C130" s="25" t="str">
        <f>IF(Données!C125="","",Données!C125-Résidus!C$11)</f>
        <v/>
      </c>
      <c r="D130" s="25" t="str">
        <f>IF(Données!D125="","",Données!D125-Résidus!D$11)</f>
        <v/>
      </c>
      <c r="E130" s="25" t="str">
        <f>IF(Données!E125="","",Données!E125-Résidus!E$11)</f>
        <v/>
      </c>
      <c r="F130" s="25" t="str">
        <f>IF(Données!F125="","",Données!F125-Résidus!F$11)</f>
        <v/>
      </c>
      <c r="G130" s="25" t="str">
        <f>IF(Données!G125="","",Données!G125-Résidus!G$11)</f>
        <v/>
      </c>
      <c r="H130" s="25" t="str">
        <f>IF(Données!H125="","",Données!H125-Résidus!H$11)</f>
        <v/>
      </c>
      <c r="I130" s="25" t="str">
        <f>IF(Données!I125="","",Données!I125-Résidus!I$11)</f>
        <v/>
      </c>
    </row>
    <row r="131" spans="2:9">
      <c r="B131" s="7" t="str">
        <f>Données!B126</f>
        <v>Niveau B4</v>
      </c>
      <c r="C131" s="25" t="str">
        <f>IF(Données!C126="","",Données!C126-Résidus!C$11)</f>
        <v/>
      </c>
      <c r="D131" s="25" t="str">
        <f>IF(Données!D126="","",Données!D126-Résidus!D$11)</f>
        <v/>
      </c>
      <c r="E131" s="25" t="str">
        <f>IF(Données!E126="","",Données!E126-Résidus!E$11)</f>
        <v/>
      </c>
      <c r="F131" s="25" t="str">
        <f>IF(Données!F126="","",Données!F126-Résidus!F$11)</f>
        <v/>
      </c>
      <c r="G131" s="25" t="str">
        <f>IF(Données!G126="","",Données!G126-Résidus!G$11)</f>
        <v/>
      </c>
      <c r="H131" s="25" t="str">
        <f>IF(Données!H126="","",Données!H126-Résidus!H$11)</f>
        <v/>
      </c>
      <c r="I131" s="25" t="str">
        <f>IF(Données!I126="","",Données!I126-Résidus!I$11)</f>
        <v/>
      </c>
    </row>
    <row r="132" spans="2:9">
      <c r="B132" s="7" t="str">
        <f>Données!B127</f>
        <v>Niveau B4</v>
      </c>
      <c r="C132" s="25" t="str">
        <f>IF(Données!C127="","",Données!C127-Résidus!C$11)</f>
        <v/>
      </c>
      <c r="D132" s="25" t="str">
        <f>IF(Données!D127="","",Données!D127-Résidus!D$11)</f>
        <v/>
      </c>
      <c r="E132" s="25" t="str">
        <f>IF(Données!E127="","",Données!E127-Résidus!E$11)</f>
        <v/>
      </c>
      <c r="F132" s="25" t="str">
        <f>IF(Données!F127="","",Données!F127-Résidus!F$11)</f>
        <v/>
      </c>
      <c r="G132" s="25" t="str">
        <f>IF(Données!G127="","",Données!G127-Résidus!G$11)</f>
        <v/>
      </c>
      <c r="H132" s="25" t="str">
        <f>IF(Données!H127="","",Données!H127-Résidus!H$11)</f>
        <v/>
      </c>
      <c r="I132" s="25" t="str">
        <f>IF(Données!I127="","",Données!I127-Résidus!I$11)</f>
        <v/>
      </c>
    </row>
    <row r="133" spans="2:9">
      <c r="B133" s="7" t="str">
        <f>Données!B128</f>
        <v>Niveau B4</v>
      </c>
      <c r="C133" s="25" t="str">
        <f>IF(Données!C128="","",Données!C128-Résidus!C$11)</f>
        <v/>
      </c>
      <c r="D133" s="25" t="str">
        <f>IF(Données!D128="","",Données!D128-Résidus!D$11)</f>
        <v/>
      </c>
      <c r="E133" s="25" t="str">
        <f>IF(Données!E128="","",Données!E128-Résidus!E$11)</f>
        <v/>
      </c>
      <c r="F133" s="25" t="str">
        <f>IF(Données!F128="","",Données!F128-Résidus!F$11)</f>
        <v/>
      </c>
      <c r="G133" s="25" t="str">
        <f>IF(Données!G128="","",Données!G128-Résidus!G$11)</f>
        <v/>
      </c>
      <c r="H133" s="25" t="str">
        <f>IF(Données!H128="","",Données!H128-Résidus!H$11)</f>
        <v/>
      </c>
      <c r="I133" s="25" t="str">
        <f>IF(Données!I128="","",Données!I128-Résidus!I$11)</f>
        <v/>
      </c>
    </row>
    <row r="134" spans="2:9">
      <c r="B134" s="7" t="str">
        <f>Données!B129</f>
        <v>Niveau B4</v>
      </c>
      <c r="C134" s="25" t="str">
        <f>IF(Données!C129="","",Données!C129-Résidus!C$11)</f>
        <v/>
      </c>
      <c r="D134" s="25" t="str">
        <f>IF(Données!D129="","",Données!D129-Résidus!D$11)</f>
        <v/>
      </c>
      <c r="E134" s="25" t="str">
        <f>IF(Données!E129="","",Données!E129-Résidus!E$11)</f>
        <v/>
      </c>
      <c r="F134" s="25" t="str">
        <f>IF(Données!F129="","",Données!F129-Résidus!F$11)</f>
        <v/>
      </c>
      <c r="G134" s="25" t="str">
        <f>IF(Données!G129="","",Données!G129-Résidus!G$11)</f>
        <v/>
      </c>
      <c r="H134" s="25" t="str">
        <f>IF(Données!H129="","",Données!H129-Résidus!H$11)</f>
        <v/>
      </c>
      <c r="I134" s="25" t="str">
        <f>IF(Données!I129="","",Données!I129-Résidus!I$11)</f>
        <v/>
      </c>
    </row>
    <row r="135" spans="2:9">
      <c r="B135" s="7" t="str">
        <f>Données!B130</f>
        <v>Niveau B4</v>
      </c>
      <c r="C135" s="25" t="str">
        <f>IF(Données!C130="","",Données!C130-Résidus!C$11)</f>
        <v/>
      </c>
      <c r="D135" s="25" t="str">
        <f>IF(Données!D130="","",Données!D130-Résidus!D$11)</f>
        <v/>
      </c>
      <c r="E135" s="25" t="str">
        <f>IF(Données!E130="","",Données!E130-Résidus!E$11)</f>
        <v/>
      </c>
      <c r="F135" s="25" t="str">
        <f>IF(Données!F130="","",Données!F130-Résidus!F$11)</f>
        <v/>
      </c>
      <c r="G135" s="25" t="str">
        <f>IF(Données!G130="","",Données!G130-Résidus!G$11)</f>
        <v/>
      </c>
      <c r="H135" s="25" t="str">
        <f>IF(Données!H130="","",Données!H130-Résidus!H$11)</f>
        <v/>
      </c>
      <c r="I135" s="25" t="str">
        <f>IF(Données!I130="","",Données!I130-Résidus!I$11)</f>
        <v/>
      </c>
    </row>
    <row r="136" spans="2:9">
      <c r="B136" s="7" t="str">
        <f>Données!B131</f>
        <v>Niveau B4</v>
      </c>
      <c r="C136" s="25" t="str">
        <f>IF(Données!C131="","",Données!C131-Résidus!C$11)</f>
        <v/>
      </c>
      <c r="D136" s="25" t="str">
        <f>IF(Données!D131="","",Données!D131-Résidus!D$11)</f>
        <v/>
      </c>
      <c r="E136" s="25" t="str">
        <f>IF(Données!E131="","",Données!E131-Résidus!E$11)</f>
        <v/>
      </c>
      <c r="F136" s="25" t="str">
        <f>IF(Données!F131="","",Données!F131-Résidus!F$11)</f>
        <v/>
      </c>
      <c r="G136" s="25" t="str">
        <f>IF(Données!G131="","",Données!G131-Résidus!G$11)</f>
        <v/>
      </c>
      <c r="H136" s="25" t="str">
        <f>IF(Données!H131="","",Données!H131-Résidus!H$11)</f>
        <v/>
      </c>
      <c r="I136" s="25" t="str">
        <f>IF(Données!I131="","",Données!I131-Résidus!I$11)</f>
        <v/>
      </c>
    </row>
    <row r="137" spans="2:9">
      <c r="B137" s="7" t="str">
        <f>Données!B132</f>
        <v>Niveau B4</v>
      </c>
      <c r="C137" s="25" t="str">
        <f>IF(Données!C132="","",Données!C132-Résidus!C$11)</f>
        <v/>
      </c>
      <c r="D137" s="25" t="str">
        <f>IF(Données!D132="","",Données!D132-Résidus!D$11)</f>
        <v/>
      </c>
      <c r="E137" s="25" t="str">
        <f>IF(Données!E132="","",Données!E132-Résidus!E$11)</f>
        <v/>
      </c>
      <c r="F137" s="25" t="str">
        <f>IF(Données!F132="","",Données!F132-Résidus!F$11)</f>
        <v/>
      </c>
      <c r="G137" s="25" t="str">
        <f>IF(Données!G132="","",Données!G132-Résidus!G$11)</f>
        <v/>
      </c>
      <c r="H137" s="25" t="str">
        <f>IF(Données!H132="","",Données!H132-Résidus!H$11)</f>
        <v/>
      </c>
      <c r="I137" s="25" t="str">
        <f>IF(Données!I132="","",Données!I132-Résidus!I$11)</f>
        <v/>
      </c>
    </row>
    <row r="138" spans="2:9">
      <c r="B138" s="7" t="str">
        <f>Données!B133</f>
        <v>Niveau B4</v>
      </c>
      <c r="C138" s="25" t="str">
        <f>IF(Données!C133="","",Données!C133-Résidus!C$11)</f>
        <v/>
      </c>
      <c r="D138" s="25" t="str">
        <f>IF(Données!D133="","",Données!D133-Résidus!D$11)</f>
        <v/>
      </c>
      <c r="E138" s="25" t="str">
        <f>IF(Données!E133="","",Données!E133-Résidus!E$11)</f>
        <v/>
      </c>
      <c r="F138" s="25" t="str">
        <f>IF(Données!F133="","",Données!F133-Résidus!F$11)</f>
        <v/>
      </c>
      <c r="G138" s="25" t="str">
        <f>IF(Données!G133="","",Données!G133-Résidus!G$11)</f>
        <v/>
      </c>
      <c r="H138" s="25" t="str">
        <f>IF(Données!H133="","",Données!H133-Résidus!H$11)</f>
        <v/>
      </c>
      <c r="I138" s="25" t="str">
        <f>IF(Données!I133="","",Données!I133-Résidus!I$11)</f>
        <v/>
      </c>
    </row>
    <row r="139" spans="2:9">
      <c r="B139" s="7" t="str">
        <f>Données!B134</f>
        <v>Niveau B4</v>
      </c>
      <c r="C139" s="25" t="str">
        <f>IF(Données!C134="","",Données!C134-Résidus!C$11)</f>
        <v/>
      </c>
      <c r="D139" s="25" t="str">
        <f>IF(Données!D134="","",Données!D134-Résidus!D$11)</f>
        <v/>
      </c>
      <c r="E139" s="25" t="str">
        <f>IF(Données!E134="","",Données!E134-Résidus!E$11)</f>
        <v/>
      </c>
      <c r="F139" s="25" t="str">
        <f>IF(Données!F134="","",Données!F134-Résidus!F$11)</f>
        <v/>
      </c>
      <c r="G139" s="25" t="str">
        <f>IF(Données!G134="","",Données!G134-Résidus!G$11)</f>
        <v/>
      </c>
      <c r="H139" s="25" t="str">
        <f>IF(Données!H134="","",Données!H134-Résidus!H$11)</f>
        <v/>
      </c>
      <c r="I139" s="25" t="str">
        <f>IF(Données!I134="","",Données!I134-Résidus!I$11)</f>
        <v/>
      </c>
    </row>
    <row r="140" spans="2:9">
      <c r="B140" s="16" t="str">
        <f>Données!B135</f>
        <v>Niveau B4</v>
      </c>
      <c r="C140" s="28" t="str">
        <f>IF(Données!C135="","",Données!C135-Résidus!C$11)</f>
        <v/>
      </c>
      <c r="D140" s="28" t="str">
        <f>IF(Données!D135="","",Données!D135-Résidus!D$11)</f>
        <v/>
      </c>
      <c r="E140" s="28" t="str">
        <f>IF(Données!E135="","",Données!E135-Résidus!E$11)</f>
        <v/>
      </c>
      <c r="F140" s="28" t="str">
        <f>IF(Données!F135="","",Données!F135-Résidus!F$11)</f>
        <v/>
      </c>
      <c r="G140" s="28" t="str">
        <f>IF(Données!G135="","",Données!G135-Résidus!G$11)</f>
        <v/>
      </c>
      <c r="H140" s="28" t="str">
        <f>IF(Données!H135="","",Données!H135-Résidus!H$11)</f>
        <v/>
      </c>
      <c r="I140" s="28" t="str">
        <f>IF(Données!I135="","",Données!I135-Résidus!I$11)</f>
        <v/>
      </c>
    </row>
    <row r="141" spans="2:9">
      <c r="B141" s="7" t="str">
        <f>Données!B136</f>
        <v>Niveau B5</v>
      </c>
      <c r="C141" s="25" t="str">
        <f>IF(Données!C136="","",Données!C136-Résidus!C$12)</f>
        <v/>
      </c>
      <c r="D141" s="25" t="str">
        <f>IF(Données!D136="","",Données!D136-Résidus!D$12)</f>
        <v/>
      </c>
      <c r="E141" s="25" t="str">
        <f>IF(Données!E136="","",Données!E136-Résidus!E$12)</f>
        <v/>
      </c>
      <c r="F141" s="25" t="str">
        <f>IF(Données!F136="","",Données!F136-Résidus!F$12)</f>
        <v/>
      </c>
      <c r="G141" s="25" t="str">
        <f>IF(Données!G136="","",Données!G136-Résidus!G$12)</f>
        <v/>
      </c>
      <c r="H141" s="25" t="str">
        <f>IF(Données!H136="","",Données!H136-Résidus!H$12)</f>
        <v/>
      </c>
      <c r="I141" s="25" t="str">
        <f>IF(Données!I136="","",Données!I136-Résidus!I$12)</f>
        <v/>
      </c>
    </row>
    <row r="142" spans="2:9">
      <c r="B142" s="7" t="str">
        <f>Données!B137</f>
        <v>Niveau B5</v>
      </c>
      <c r="C142" s="25" t="str">
        <f>IF(Données!C137="","",Données!C137-Résidus!C$12)</f>
        <v/>
      </c>
      <c r="D142" s="25" t="str">
        <f>IF(Données!D137="","",Données!D137-Résidus!D$12)</f>
        <v/>
      </c>
      <c r="E142" s="25" t="str">
        <f>IF(Données!E137="","",Données!E137-Résidus!E$12)</f>
        <v/>
      </c>
      <c r="F142" s="25" t="str">
        <f>IF(Données!F137="","",Données!F137-Résidus!F$12)</f>
        <v/>
      </c>
      <c r="G142" s="25" t="str">
        <f>IF(Données!G137="","",Données!G137-Résidus!G$12)</f>
        <v/>
      </c>
      <c r="H142" s="25" t="str">
        <f>IF(Données!H137="","",Données!H137-Résidus!H$12)</f>
        <v/>
      </c>
      <c r="I142" s="25" t="str">
        <f>IF(Données!I137="","",Données!I137-Résidus!I$12)</f>
        <v/>
      </c>
    </row>
    <row r="143" spans="2:9">
      <c r="B143" s="7" t="str">
        <f>Données!B138</f>
        <v>Niveau B5</v>
      </c>
      <c r="C143" s="25" t="str">
        <f>IF(Données!C138="","",Données!C138-Résidus!C$12)</f>
        <v/>
      </c>
      <c r="D143" s="25" t="str">
        <f>IF(Données!D138="","",Données!D138-Résidus!D$12)</f>
        <v/>
      </c>
      <c r="E143" s="25" t="str">
        <f>IF(Données!E138="","",Données!E138-Résidus!E$12)</f>
        <v/>
      </c>
      <c r="F143" s="25" t="str">
        <f>IF(Données!F138="","",Données!F138-Résidus!F$12)</f>
        <v/>
      </c>
      <c r="G143" s="25" t="str">
        <f>IF(Données!G138="","",Données!G138-Résidus!G$12)</f>
        <v/>
      </c>
      <c r="H143" s="25" t="str">
        <f>IF(Données!H138="","",Données!H138-Résidus!H$12)</f>
        <v/>
      </c>
      <c r="I143" s="25" t="str">
        <f>IF(Données!I138="","",Données!I138-Résidus!I$12)</f>
        <v/>
      </c>
    </row>
    <row r="144" spans="2:9">
      <c r="B144" s="7" t="str">
        <f>Données!B139</f>
        <v>Niveau B5</v>
      </c>
      <c r="C144" s="25" t="str">
        <f>IF(Données!C139="","",Données!C139-Résidus!C$12)</f>
        <v/>
      </c>
      <c r="D144" s="25" t="str">
        <f>IF(Données!D139="","",Données!D139-Résidus!D$12)</f>
        <v/>
      </c>
      <c r="E144" s="25" t="str">
        <f>IF(Données!E139="","",Données!E139-Résidus!E$12)</f>
        <v/>
      </c>
      <c r="F144" s="25" t="str">
        <f>IF(Données!F139="","",Données!F139-Résidus!F$12)</f>
        <v/>
      </c>
      <c r="G144" s="25" t="str">
        <f>IF(Données!G139="","",Données!G139-Résidus!G$12)</f>
        <v/>
      </c>
      <c r="H144" s="25" t="str">
        <f>IF(Données!H139="","",Données!H139-Résidus!H$12)</f>
        <v/>
      </c>
      <c r="I144" s="25" t="str">
        <f>IF(Données!I139="","",Données!I139-Résidus!I$12)</f>
        <v/>
      </c>
    </row>
    <row r="145" spans="2:9">
      <c r="B145" s="7" t="str">
        <f>Données!B140</f>
        <v>Niveau B5</v>
      </c>
      <c r="C145" s="25" t="str">
        <f>IF(Données!C140="","",Données!C140-Résidus!C$12)</f>
        <v/>
      </c>
      <c r="D145" s="25" t="str">
        <f>IF(Données!D140="","",Données!D140-Résidus!D$12)</f>
        <v/>
      </c>
      <c r="E145" s="25" t="str">
        <f>IF(Données!E140="","",Données!E140-Résidus!E$12)</f>
        <v/>
      </c>
      <c r="F145" s="25" t="str">
        <f>IF(Données!F140="","",Données!F140-Résidus!F$12)</f>
        <v/>
      </c>
      <c r="G145" s="25" t="str">
        <f>IF(Données!G140="","",Données!G140-Résidus!G$12)</f>
        <v/>
      </c>
      <c r="H145" s="25" t="str">
        <f>IF(Données!H140="","",Données!H140-Résidus!H$12)</f>
        <v/>
      </c>
      <c r="I145" s="25" t="str">
        <f>IF(Données!I140="","",Données!I140-Résidus!I$12)</f>
        <v/>
      </c>
    </row>
    <row r="146" spans="2:9">
      <c r="B146" s="7" t="str">
        <f>Données!B141</f>
        <v>Niveau B5</v>
      </c>
      <c r="C146" s="25" t="str">
        <f>IF(Données!C141="","",Données!C141-Résidus!C$12)</f>
        <v/>
      </c>
      <c r="D146" s="25" t="str">
        <f>IF(Données!D141="","",Données!D141-Résidus!D$12)</f>
        <v/>
      </c>
      <c r="E146" s="25" t="str">
        <f>IF(Données!E141="","",Données!E141-Résidus!E$12)</f>
        <v/>
      </c>
      <c r="F146" s="25" t="str">
        <f>IF(Données!F141="","",Données!F141-Résidus!F$12)</f>
        <v/>
      </c>
      <c r="G146" s="25" t="str">
        <f>IF(Données!G141="","",Données!G141-Résidus!G$12)</f>
        <v/>
      </c>
      <c r="H146" s="25" t="str">
        <f>IF(Données!H141="","",Données!H141-Résidus!H$12)</f>
        <v/>
      </c>
      <c r="I146" s="25" t="str">
        <f>IF(Données!I141="","",Données!I141-Résidus!I$12)</f>
        <v/>
      </c>
    </row>
    <row r="147" spans="2:9">
      <c r="B147" s="7" t="str">
        <f>Données!B142</f>
        <v>Niveau B5</v>
      </c>
      <c r="C147" s="25" t="str">
        <f>IF(Données!C142="","",Données!C142-Résidus!C$12)</f>
        <v/>
      </c>
      <c r="D147" s="25" t="str">
        <f>IF(Données!D142="","",Données!D142-Résidus!D$12)</f>
        <v/>
      </c>
      <c r="E147" s="25" t="str">
        <f>IF(Données!E142="","",Données!E142-Résidus!E$12)</f>
        <v/>
      </c>
      <c r="F147" s="25" t="str">
        <f>IF(Données!F142="","",Données!F142-Résidus!F$12)</f>
        <v/>
      </c>
      <c r="G147" s="25" t="str">
        <f>IF(Données!G142="","",Données!G142-Résidus!G$12)</f>
        <v/>
      </c>
      <c r="H147" s="25" t="str">
        <f>IF(Données!H142="","",Données!H142-Résidus!H$12)</f>
        <v/>
      </c>
      <c r="I147" s="25" t="str">
        <f>IF(Données!I142="","",Données!I142-Résidus!I$12)</f>
        <v/>
      </c>
    </row>
    <row r="148" spans="2:9">
      <c r="B148" s="7" t="str">
        <f>Données!B143</f>
        <v>Niveau B5</v>
      </c>
      <c r="C148" s="25" t="str">
        <f>IF(Données!C143="","",Données!C143-Résidus!C$12)</f>
        <v/>
      </c>
      <c r="D148" s="25" t="str">
        <f>IF(Données!D143="","",Données!D143-Résidus!D$12)</f>
        <v/>
      </c>
      <c r="E148" s="25" t="str">
        <f>IF(Données!E143="","",Données!E143-Résidus!E$12)</f>
        <v/>
      </c>
      <c r="F148" s="25" t="str">
        <f>IF(Données!F143="","",Données!F143-Résidus!F$12)</f>
        <v/>
      </c>
      <c r="G148" s="25" t="str">
        <f>IF(Données!G143="","",Données!G143-Résidus!G$12)</f>
        <v/>
      </c>
      <c r="H148" s="25" t="str">
        <f>IF(Données!H143="","",Données!H143-Résidus!H$12)</f>
        <v/>
      </c>
      <c r="I148" s="25" t="str">
        <f>IF(Données!I143="","",Données!I143-Résidus!I$12)</f>
        <v/>
      </c>
    </row>
    <row r="149" spans="2:9">
      <c r="B149" s="7" t="str">
        <f>Données!B144</f>
        <v>Niveau B5</v>
      </c>
      <c r="C149" s="25" t="str">
        <f>IF(Données!C144="","",Données!C144-Résidus!C$12)</f>
        <v/>
      </c>
      <c r="D149" s="25" t="str">
        <f>IF(Données!D144="","",Données!D144-Résidus!D$12)</f>
        <v/>
      </c>
      <c r="E149" s="25" t="str">
        <f>IF(Données!E144="","",Données!E144-Résidus!E$12)</f>
        <v/>
      </c>
      <c r="F149" s="25" t="str">
        <f>IF(Données!F144="","",Données!F144-Résidus!F$12)</f>
        <v/>
      </c>
      <c r="G149" s="25" t="str">
        <f>IF(Données!G144="","",Données!G144-Résidus!G$12)</f>
        <v/>
      </c>
      <c r="H149" s="25" t="str">
        <f>IF(Données!H144="","",Données!H144-Résidus!H$12)</f>
        <v/>
      </c>
      <c r="I149" s="25" t="str">
        <f>IF(Données!I144="","",Données!I144-Résidus!I$12)</f>
        <v/>
      </c>
    </row>
    <row r="150" spans="2:9">
      <c r="B150" s="7" t="str">
        <f>Données!B145</f>
        <v>Niveau B5</v>
      </c>
      <c r="C150" s="25" t="str">
        <f>IF(Données!C145="","",Données!C145-Résidus!C$12)</f>
        <v/>
      </c>
      <c r="D150" s="25" t="str">
        <f>IF(Données!D145="","",Données!D145-Résidus!D$12)</f>
        <v/>
      </c>
      <c r="E150" s="25" t="str">
        <f>IF(Données!E145="","",Données!E145-Résidus!E$12)</f>
        <v/>
      </c>
      <c r="F150" s="25" t="str">
        <f>IF(Données!F145="","",Données!F145-Résidus!F$12)</f>
        <v/>
      </c>
      <c r="G150" s="25" t="str">
        <f>IF(Données!G145="","",Données!G145-Résidus!G$12)</f>
        <v/>
      </c>
      <c r="H150" s="25" t="str">
        <f>IF(Données!H145="","",Données!H145-Résidus!H$12)</f>
        <v/>
      </c>
      <c r="I150" s="25" t="str">
        <f>IF(Données!I145="","",Données!I145-Résidus!I$12)</f>
        <v/>
      </c>
    </row>
    <row r="151" spans="2:9">
      <c r="B151" s="7" t="str">
        <f>Données!B146</f>
        <v>Niveau B5</v>
      </c>
      <c r="C151" s="25" t="str">
        <f>IF(Données!C146="","",Données!C146-Résidus!C$12)</f>
        <v/>
      </c>
      <c r="D151" s="25" t="str">
        <f>IF(Données!D146="","",Données!D146-Résidus!D$12)</f>
        <v/>
      </c>
      <c r="E151" s="25" t="str">
        <f>IF(Données!E146="","",Données!E146-Résidus!E$12)</f>
        <v/>
      </c>
      <c r="F151" s="25" t="str">
        <f>IF(Données!F146="","",Données!F146-Résidus!F$12)</f>
        <v/>
      </c>
      <c r="G151" s="25" t="str">
        <f>IF(Données!G146="","",Données!G146-Résidus!G$12)</f>
        <v/>
      </c>
      <c r="H151" s="25" t="str">
        <f>IF(Données!H146="","",Données!H146-Résidus!H$12)</f>
        <v/>
      </c>
      <c r="I151" s="25" t="str">
        <f>IF(Données!I146="","",Données!I146-Résidus!I$12)</f>
        <v/>
      </c>
    </row>
    <row r="152" spans="2:9">
      <c r="B152" s="7" t="str">
        <f>Données!B147</f>
        <v>Niveau B5</v>
      </c>
      <c r="C152" s="25" t="str">
        <f>IF(Données!C147="","",Données!C147-Résidus!C$12)</f>
        <v/>
      </c>
      <c r="D152" s="25" t="str">
        <f>IF(Données!D147="","",Données!D147-Résidus!D$12)</f>
        <v/>
      </c>
      <c r="E152" s="25" t="str">
        <f>IF(Données!E147="","",Données!E147-Résidus!E$12)</f>
        <v/>
      </c>
      <c r="F152" s="25" t="str">
        <f>IF(Données!F147="","",Données!F147-Résidus!F$12)</f>
        <v/>
      </c>
      <c r="G152" s="25" t="str">
        <f>IF(Données!G147="","",Données!G147-Résidus!G$12)</f>
        <v/>
      </c>
      <c r="H152" s="25" t="str">
        <f>IF(Données!H147="","",Données!H147-Résidus!H$12)</f>
        <v/>
      </c>
      <c r="I152" s="25" t="str">
        <f>IF(Données!I147="","",Données!I147-Résidus!I$12)</f>
        <v/>
      </c>
    </row>
    <row r="153" spans="2:9">
      <c r="B153" s="7" t="str">
        <f>Données!B148</f>
        <v>Niveau B5</v>
      </c>
      <c r="C153" s="25" t="str">
        <f>IF(Données!C148="","",Données!C148-Résidus!C$12)</f>
        <v/>
      </c>
      <c r="D153" s="25" t="str">
        <f>IF(Données!D148="","",Données!D148-Résidus!D$12)</f>
        <v/>
      </c>
      <c r="E153" s="25" t="str">
        <f>IF(Données!E148="","",Données!E148-Résidus!E$12)</f>
        <v/>
      </c>
      <c r="F153" s="25" t="str">
        <f>IF(Données!F148="","",Données!F148-Résidus!F$12)</f>
        <v/>
      </c>
      <c r="G153" s="25" t="str">
        <f>IF(Données!G148="","",Données!G148-Résidus!G$12)</f>
        <v/>
      </c>
      <c r="H153" s="25" t="str">
        <f>IF(Données!H148="","",Données!H148-Résidus!H$12)</f>
        <v/>
      </c>
      <c r="I153" s="25" t="str">
        <f>IF(Données!I148="","",Données!I148-Résidus!I$12)</f>
        <v/>
      </c>
    </row>
    <row r="154" spans="2:9">
      <c r="B154" s="7" t="str">
        <f>Données!B149</f>
        <v>Niveau B5</v>
      </c>
      <c r="C154" s="25" t="str">
        <f>IF(Données!C149="","",Données!C149-Résidus!C$12)</f>
        <v/>
      </c>
      <c r="D154" s="25" t="str">
        <f>IF(Données!D149="","",Données!D149-Résidus!D$12)</f>
        <v/>
      </c>
      <c r="E154" s="25" t="str">
        <f>IF(Données!E149="","",Données!E149-Résidus!E$12)</f>
        <v/>
      </c>
      <c r="F154" s="25" t="str">
        <f>IF(Données!F149="","",Données!F149-Résidus!F$12)</f>
        <v/>
      </c>
      <c r="G154" s="25" t="str">
        <f>IF(Données!G149="","",Données!G149-Résidus!G$12)</f>
        <v/>
      </c>
      <c r="H154" s="25" t="str">
        <f>IF(Données!H149="","",Données!H149-Résidus!H$12)</f>
        <v/>
      </c>
      <c r="I154" s="25" t="str">
        <f>IF(Données!I149="","",Données!I149-Résidus!I$12)</f>
        <v/>
      </c>
    </row>
    <row r="155" spans="2:9">
      <c r="B155" s="7" t="str">
        <f>Données!B150</f>
        <v>Niveau B5</v>
      </c>
      <c r="C155" s="25" t="str">
        <f>IF(Données!C150="","",Données!C150-Résidus!C$12)</f>
        <v/>
      </c>
      <c r="D155" s="25" t="str">
        <f>IF(Données!D150="","",Données!D150-Résidus!D$12)</f>
        <v/>
      </c>
      <c r="E155" s="25" t="str">
        <f>IF(Données!E150="","",Données!E150-Résidus!E$12)</f>
        <v/>
      </c>
      <c r="F155" s="25" t="str">
        <f>IF(Données!F150="","",Données!F150-Résidus!F$12)</f>
        <v/>
      </c>
      <c r="G155" s="25" t="str">
        <f>IF(Données!G150="","",Données!G150-Résidus!G$12)</f>
        <v/>
      </c>
      <c r="H155" s="25" t="str">
        <f>IF(Données!H150="","",Données!H150-Résidus!H$12)</f>
        <v/>
      </c>
      <c r="I155" s="25" t="str">
        <f>IF(Données!I150="","",Données!I150-Résidus!I$12)</f>
        <v/>
      </c>
    </row>
    <row r="156" spans="2:9">
      <c r="B156" s="7" t="str">
        <f>Données!B151</f>
        <v>Niveau B5</v>
      </c>
      <c r="C156" s="25" t="str">
        <f>IF(Données!C151="","",Données!C151-Résidus!C$12)</f>
        <v/>
      </c>
      <c r="D156" s="25" t="str">
        <f>IF(Données!D151="","",Données!D151-Résidus!D$12)</f>
        <v/>
      </c>
      <c r="E156" s="25" t="str">
        <f>IF(Données!E151="","",Données!E151-Résidus!E$12)</f>
        <v/>
      </c>
      <c r="F156" s="25" t="str">
        <f>IF(Données!F151="","",Données!F151-Résidus!F$12)</f>
        <v/>
      </c>
      <c r="G156" s="25" t="str">
        <f>IF(Données!G151="","",Données!G151-Résidus!G$12)</f>
        <v/>
      </c>
      <c r="H156" s="25" t="str">
        <f>IF(Données!H151="","",Données!H151-Résidus!H$12)</f>
        <v/>
      </c>
      <c r="I156" s="25" t="str">
        <f>IF(Données!I151="","",Données!I151-Résidus!I$12)</f>
        <v/>
      </c>
    </row>
    <row r="157" spans="2:9">
      <c r="B157" s="7" t="str">
        <f>Données!B152</f>
        <v>Niveau B5</v>
      </c>
      <c r="C157" s="25" t="str">
        <f>IF(Données!C152="","",Données!C152-Résidus!C$12)</f>
        <v/>
      </c>
      <c r="D157" s="25" t="str">
        <f>IF(Données!D152="","",Données!D152-Résidus!D$12)</f>
        <v/>
      </c>
      <c r="E157" s="25" t="str">
        <f>IF(Données!E152="","",Données!E152-Résidus!E$12)</f>
        <v/>
      </c>
      <c r="F157" s="25" t="str">
        <f>IF(Données!F152="","",Données!F152-Résidus!F$12)</f>
        <v/>
      </c>
      <c r="G157" s="25" t="str">
        <f>IF(Données!G152="","",Données!G152-Résidus!G$12)</f>
        <v/>
      </c>
      <c r="H157" s="25" t="str">
        <f>IF(Données!H152="","",Données!H152-Résidus!H$12)</f>
        <v/>
      </c>
      <c r="I157" s="25" t="str">
        <f>IF(Données!I152="","",Données!I152-Résidus!I$12)</f>
        <v/>
      </c>
    </row>
    <row r="158" spans="2:9">
      <c r="B158" s="7" t="str">
        <f>Données!B153</f>
        <v>Niveau B5</v>
      </c>
      <c r="C158" s="25" t="str">
        <f>IF(Données!C153="","",Données!C153-Résidus!C$12)</f>
        <v/>
      </c>
      <c r="D158" s="25" t="str">
        <f>IF(Données!D153="","",Données!D153-Résidus!D$12)</f>
        <v/>
      </c>
      <c r="E158" s="25" t="str">
        <f>IF(Données!E153="","",Données!E153-Résidus!E$12)</f>
        <v/>
      </c>
      <c r="F158" s="25" t="str">
        <f>IF(Données!F153="","",Données!F153-Résidus!F$12)</f>
        <v/>
      </c>
      <c r="G158" s="25" t="str">
        <f>IF(Données!G153="","",Données!G153-Résidus!G$12)</f>
        <v/>
      </c>
      <c r="H158" s="25" t="str">
        <f>IF(Données!H153="","",Données!H153-Résidus!H$12)</f>
        <v/>
      </c>
      <c r="I158" s="25" t="str">
        <f>IF(Données!I153="","",Données!I153-Résidus!I$12)</f>
        <v/>
      </c>
    </row>
    <row r="159" spans="2:9">
      <c r="B159" s="7" t="str">
        <f>Données!B154</f>
        <v>Niveau B5</v>
      </c>
      <c r="C159" s="25" t="str">
        <f>IF(Données!C154="","",Données!C154-Résidus!C$12)</f>
        <v/>
      </c>
      <c r="D159" s="25" t="str">
        <f>IF(Données!D154="","",Données!D154-Résidus!D$12)</f>
        <v/>
      </c>
      <c r="E159" s="25" t="str">
        <f>IF(Données!E154="","",Données!E154-Résidus!E$12)</f>
        <v/>
      </c>
      <c r="F159" s="25" t="str">
        <f>IF(Données!F154="","",Données!F154-Résidus!F$12)</f>
        <v/>
      </c>
      <c r="G159" s="25" t="str">
        <f>IF(Données!G154="","",Données!G154-Résidus!G$12)</f>
        <v/>
      </c>
      <c r="H159" s="25" t="str">
        <f>IF(Données!H154="","",Données!H154-Résidus!H$12)</f>
        <v/>
      </c>
      <c r="I159" s="25" t="str">
        <f>IF(Données!I154="","",Données!I154-Résidus!I$12)</f>
        <v/>
      </c>
    </row>
    <row r="160" spans="2:9">
      <c r="B160" s="7" t="str">
        <f>Données!B155</f>
        <v>Niveau B5</v>
      </c>
      <c r="C160" s="25" t="str">
        <f>IF(Données!C155="","",Données!C155-Résidus!C$12)</f>
        <v/>
      </c>
      <c r="D160" s="25" t="str">
        <f>IF(Données!D155="","",Données!D155-Résidus!D$12)</f>
        <v/>
      </c>
      <c r="E160" s="25" t="str">
        <f>IF(Données!E155="","",Données!E155-Résidus!E$12)</f>
        <v/>
      </c>
      <c r="F160" s="25" t="str">
        <f>IF(Données!F155="","",Données!F155-Résidus!F$12)</f>
        <v/>
      </c>
      <c r="G160" s="25" t="str">
        <f>IF(Données!G155="","",Données!G155-Résidus!G$12)</f>
        <v/>
      </c>
      <c r="H160" s="25" t="str">
        <f>IF(Données!H155="","",Données!H155-Résidus!H$12)</f>
        <v/>
      </c>
      <c r="I160" s="25" t="str">
        <f>IF(Données!I155="","",Données!I155-Résidus!I$12)</f>
        <v/>
      </c>
    </row>
    <row r="161" spans="2:9">
      <c r="B161" s="7" t="str">
        <f>Données!B156</f>
        <v>Niveau B5</v>
      </c>
      <c r="C161" s="25" t="str">
        <f>IF(Données!C156="","",Données!C156-Résidus!C$12)</f>
        <v/>
      </c>
      <c r="D161" s="25" t="str">
        <f>IF(Données!D156="","",Données!D156-Résidus!D$12)</f>
        <v/>
      </c>
      <c r="E161" s="25" t="str">
        <f>IF(Données!E156="","",Données!E156-Résidus!E$12)</f>
        <v/>
      </c>
      <c r="F161" s="25" t="str">
        <f>IF(Données!F156="","",Données!F156-Résidus!F$12)</f>
        <v/>
      </c>
      <c r="G161" s="25" t="str">
        <f>IF(Données!G156="","",Données!G156-Résidus!G$12)</f>
        <v/>
      </c>
      <c r="H161" s="25" t="str">
        <f>IF(Données!H156="","",Données!H156-Résidus!H$12)</f>
        <v/>
      </c>
      <c r="I161" s="25" t="str">
        <f>IF(Données!I156="","",Données!I156-Résidus!I$12)</f>
        <v/>
      </c>
    </row>
    <row r="162" spans="2:9">
      <c r="B162" s="7" t="str">
        <f>Données!B157</f>
        <v>Niveau B5</v>
      </c>
      <c r="C162" s="25" t="str">
        <f>IF(Données!C157="","",Données!C157-Résidus!C$12)</f>
        <v/>
      </c>
      <c r="D162" s="25" t="str">
        <f>IF(Données!D157="","",Données!D157-Résidus!D$12)</f>
        <v/>
      </c>
      <c r="E162" s="25" t="str">
        <f>IF(Données!E157="","",Données!E157-Résidus!E$12)</f>
        <v/>
      </c>
      <c r="F162" s="25" t="str">
        <f>IF(Données!F157="","",Données!F157-Résidus!F$12)</f>
        <v/>
      </c>
      <c r="G162" s="25" t="str">
        <f>IF(Données!G157="","",Données!G157-Résidus!G$12)</f>
        <v/>
      </c>
      <c r="H162" s="25" t="str">
        <f>IF(Données!H157="","",Données!H157-Résidus!H$12)</f>
        <v/>
      </c>
      <c r="I162" s="25" t="str">
        <f>IF(Données!I157="","",Données!I157-Résidus!I$12)</f>
        <v/>
      </c>
    </row>
    <row r="163" spans="2:9">
      <c r="B163" s="7" t="str">
        <f>Données!B158</f>
        <v>Niveau B5</v>
      </c>
      <c r="C163" s="25" t="str">
        <f>IF(Données!C158="","",Données!C158-Résidus!C$12)</f>
        <v/>
      </c>
      <c r="D163" s="25" t="str">
        <f>IF(Données!D158="","",Données!D158-Résidus!D$12)</f>
        <v/>
      </c>
      <c r="E163" s="25" t="str">
        <f>IF(Données!E158="","",Données!E158-Résidus!E$12)</f>
        <v/>
      </c>
      <c r="F163" s="25" t="str">
        <f>IF(Données!F158="","",Données!F158-Résidus!F$12)</f>
        <v/>
      </c>
      <c r="G163" s="25" t="str">
        <f>IF(Données!G158="","",Données!G158-Résidus!G$12)</f>
        <v/>
      </c>
      <c r="H163" s="25" t="str">
        <f>IF(Données!H158="","",Données!H158-Résidus!H$12)</f>
        <v/>
      </c>
      <c r="I163" s="25" t="str">
        <f>IF(Données!I158="","",Données!I158-Résidus!I$12)</f>
        <v/>
      </c>
    </row>
    <row r="164" spans="2:9">
      <c r="B164" s="7" t="str">
        <f>Données!B159</f>
        <v>Niveau B5</v>
      </c>
      <c r="C164" s="25" t="str">
        <f>IF(Données!C159="","",Données!C159-Résidus!C$12)</f>
        <v/>
      </c>
      <c r="D164" s="25" t="str">
        <f>IF(Données!D159="","",Données!D159-Résidus!D$12)</f>
        <v/>
      </c>
      <c r="E164" s="25" t="str">
        <f>IF(Données!E159="","",Données!E159-Résidus!E$12)</f>
        <v/>
      </c>
      <c r="F164" s="25" t="str">
        <f>IF(Données!F159="","",Données!F159-Résidus!F$12)</f>
        <v/>
      </c>
      <c r="G164" s="25" t="str">
        <f>IF(Données!G159="","",Données!G159-Résidus!G$12)</f>
        <v/>
      </c>
      <c r="H164" s="25" t="str">
        <f>IF(Données!H159="","",Données!H159-Résidus!H$12)</f>
        <v/>
      </c>
      <c r="I164" s="25" t="str">
        <f>IF(Données!I159="","",Données!I159-Résidus!I$12)</f>
        <v/>
      </c>
    </row>
    <row r="165" spans="2:9">
      <c r="B165" s="7" t="str">
        <f>Données!B160</f>
        <v>Niveau B5</v>
      </c>
      <c r="C165" s="25" t="str">
        <f>IF(Données!C160="","",Données!C160-Résidus!C$12)</f>
        <v/>
      </c>
      <c r="D165" s="25" t="str">
        <f>IF(Données!D160="","",Données!D160-Résidus!D$12)</f>
        <v/>
      </c>
      <c r="E165" s="25" t="str">
        <f>IF(Données!E160="","",Données!E160-Résidus!E$12)</f>
        <v/>
      </c>
      <c r="F165" s="25" t="str">
        <f>IF(Données!F160="","",Données!F160-Résidus!F$12)</f>
        <v/>
      </c>
      <c r="G165" s="25" t="str">
        <f>IF(Données!G160="","",Données!G160-Résidus!G$12)</f>
        <v/>
      </c>
      <c r="H165" s="25" t="str">
        <f>IF(Données!H160="","",Données!H160-Résidus!H$12)</f>
        <v/>
      </c>
      <c r="I165" s="25" t="str">
        <f>IF(Données!I160="","",Données!I160-Résidus!I$12)</f>
        <v/>
      </c>
    </row>
    <row r="166" spans="2:9">
      <c r="B166" s="7" t="str">
        <f>Données!B161</f>
        <v>Niveau B5</v>
      </c>
      <c r="C166" s="25" t="str">
        <f>IF(Données!C161="","",Données!C161-Résidus!C$12)</f>
        <v/>
      </c>
      <c r="D166" s="25" t="str">
        <f>IF(Données!D161="","",Données!D161-Résidus!D$12)</f>
        <v/>
      </c>
      <c r="E166" s="25" t="str">
        <f>IF(Données!E161="","",Données!E161-Résidus!E$12)</f>
        <v/>
      </c>
      <c r="F166" s="25" t="str">
        <f>IF(Données!F161="","",Données!F161-Résidus!F$12)</f>
        <v/>
      </c>
      <c r="G166" s="25" t="str">
        <f>IF(Données!G161="","",Données!G161-Résidus!G$12)</f>
        <v/>
      </c>
      <c r="H166" s="25" t="str">
        <f>IF(Données!H161="","",Données!H161-Résidus!H$12)</f>
        <v/>
      </c>
      <c r="I166" s="25" t="str">
        <f>IF(Données!I161="","",Données!I161-Résidus!I$12)</f>
        <v/>
      </c>
    </row>
    <row r="167" spans="2:9">
      <c r="B167" s="7" t="str">
        <f>Données!B162</f>
        <v>Niveau B5</v>
      </c>
      <c r="C167" s="25" t="str">
        <f>IF(Données!C162="","",Données!C162-Résidus!C$12)</f>
        <v/>
      </c>
      <c r="D167" s="25" t="str">
        <f>IF(Données!D162="","",Données!D162-Résidus!D$12)</f>
        <v/>
      </c>
      <c r="E167" s="25" t="str">
        <f>IF(Données!E162="","",Données!E162-Résidus!E$12)</f>
        <v/>
      </c>
      <c r="F167" s="25" t="str">
        <f>IF(Données!F162="","",Données!F162-Résidus!F$12)</f>
        <v/>
      </c>
      <c r="G167" s="25" t="str">
        <f>IF(Données!G162="","",Données!G162-Résidus!G$12)</f>
        <v/>
      </c>
      <c r="H167" s="25" t="str">
        <f>IF(Données!H162="","",Données!H162-Résidus!H$12)</f>
        <v/>
      </c>
      <c r="I167" s="25" t="str">
        <f>IF(Données!I162="","",Données!I162-Résidus!I$12)</f>
        <v/>
      </c>
    </row>
    <row r="168" spans="2:9">
      <c r="B168" s="7" t="str">
        <f>Données!B163</f>
        <v>Niveau B5</v>
      </c>
      <c r="C168" s="25" t="str">
        <f>IF(Données!C163="","",Données!C163-Résidus!C$12)</f>
        <v/>
      </c>
      <c r="D168" s="25" t="str">
        <f>IF(Données!D163="","",Données!D163-Résidus!D$12)</f>
        <v/>
      </c>
      <c r="E168" s="25" t="str">
        <f>IF(Données!E163="","",Données!E163-Résidus!E$12)</f>
        <v/>
      </c>
      <c r="F168" s="25" t="str">
        <f>IF(Données!F163="","",Données!F163-Résidus!F$12)</f>
        <v/>
      </c>
      <c r="G168" s="25" t="str">
        <f>IF(Données!G163="","",Données!G163-Résidus!G$12)</f>
        <v/>
      </c>
      <c r="H168" s="25" t="str">
        <f>IF(Données!H163="","",Données!H163-Résidus!H$12)</f>
        <v/>
      </c>
      <c r="I168" s="25" t="str">
        <f>IF(Données!I163="","",Données!I163-Résidus!I$12)</f>
        <v/>
      </c>
    </row>
    <row r="169" spans="2:9">
      <c r="B169" s="7" t="str">
        <f>Données!B164</f>
        <v>Niveau B5</v>
      </c>
      <c r="C169" s="25" t="str">
        <f>IF(Données!C164="","",Données!C164-Résidus!C$12)</f>
        <v/>
      </c>
      <c r="D169" s="25" t="str">
        <f>IF(Données!D164="","",Données!D164-Résidus!D$12)</f>
        <v/>
      </c>
      <c r="E169" s="25" t="str">
        <f>IF(Données!E164="","",Données!E164-Résidus!E$12)</f>
        <v/>
      </c>
      <c r="F169" s="25" t="str">
        <f>IF(Données!F164="","",Données!F164-Résidus!F$12)</f>
        <v/>
      </c>
      <c r="G169" s="25" t="str">
        <f>IF(Données!G164="","",Données!G164-Résidus!G$12)</f>
        <v/>
      </c>
      <c r="H169" s="25" t="str">
        <f>IF(Données!H164="","",Données!H164-Résidus!H$12)</f>
        <v/>
      </c>
      <c r="I169" s="25" t="str">
        <f>IF(Données!I164="","",Données!I164-Résidus!I$12)</f>
        <v/>
      </c>
    </row>
    <row r="170" spans="2:9">
      <c r="B170" s="16" t="str">
        <f>Données!B165</f>
        <v>Niveau B5</v>
      </c>
      <c r="C170" s="28" t="str">
        <f>IF(Données!C165="","",Données!C165-Résidus!C$12)</f>
        <v/>
      </c>
      <c r="D170" s="28" t="str">
        <f>IF(Données!D165="","",Données!D165-Résidus!D$12)</f>
        <v/>
      </c>
      <c r="E170" s="28" t="str">
        <f>IF(Données!E165="","",Données!E165-Résidus!E$12)</f>
        <v/>
      </c>
      <c r="F170" s="28" t="str">
        <f>IF(Données!F165="","",Données!F165-Résidus!F$12)</f>
        <v/>
      </c>
      <c r="G170" s="28" t="str">
        <f>IF(Données!G165="","",Données!G165-Résidus!G$12)</f>
        <v/>
      </c>
      <c r="H170" s="28" t="str">
        <f>IF(Données!H165="","",Données!H165-Résidus!H$12)</f>
        <v/>
      </c>
      <c r="I170" s="28" t="str">
        <f>IF(Données!I165="","",Données!I165-Résidus!I$12)</f>
        <v/>
      </c>
    </row>
    <row r="171" spans="2:9">
      <c r="B171" s="7" t="str">
        <f>Données!B166</f>
        <v>Niveau B6</v>
      </c>
      <c r="C171" s="25" t="str">
        <f>IF(Données!C166="","",Données!C166-Résidus!C$13)</f>
        <v/>
      </c>
      <c r="D171" s="25" t="str">
        <f>IF(Données!D166="","",Données!D166-Résidus!D$13)</f>
        <v/>
      </c>
      <c r="E171" s="25" t="str">
        <f>IF(Données!E166="","",Données!E166-Résidus!E$13)</f>
        <v/>
      </c>
      <c r="F171" s="25" t="str">
        <f>IF(Données!F166="","",Données!F166-Résidus!F$13)</f>
        <v/>
      </c>
      <c r="G171" s="25" t="str">
        <f>IF(Données!G166="","",Données!G166-Résidus!G$13)</f>
        <v/>
      </c>
      <c r="H171" s="25" t="str">
        <f>IF(Données!H166="","",Données!H166-Résidus!H$13)</f>
        <v/>
      </c>
      <c r="I171" s="25" t="str">
        <f>IF(Données!I166="","",Données!I166-Résidus!I$13)</f>
        <v/>
      </c>
    </row>
    <row r="172" spans="2:9">
      <c r="B172" s="7" t="str">
        <f>Données!B167</f>
        <v>Niveau B6</v>
      </c>
      <c r="C172" s="25" t="str">
        <f>IF(Données!C167="","",Données!C167-Résidus!C$13)</f>
        <v/>
      </c>
      <c r="D172" s="25" t="str">
        <f>IF(Données!D167="","",Données!D167-Résidus!D$13)</f>
        <v/>
      </c>
      <c r="E172" s="25" t="str">
        <f>IF(Données!E167="","",Données!E167-Résidus!E$13)</f>
        <v/>
      </c>
      <c r="F172" s="25" t="str">
        <f>IF(Données!F167="","",Données!F167-Résidus!F$13)</f>
        <v/>
      </c>
      <c r="G172" s="25" t="str">
        <f>IF(Données!G167="","",Données!G167-Résidus!G$13)</f>
        <v/>
      </c>
      <c r="H172" s="25" t="str">
        <f>IF(Données!H167="","",Données!H167-Résidus!H$13)</f>
        <v/>
      </c>
      <c r="I172" s="25" t="str">
        <f>IF(Données!I167="","",Données!I167-Résidus!I$13)</f>
        <v/>
      </c>
    </row>
    <row r="173" spans="2:9">
      <c r="B173" s="7" t="str">
        <f>Données!B168</f>
        <v>Niveau B6</v>
      </c>
      <c r="C173" s="25" t="str">
        <f>IF(Données!C168="","",Données!C168-Résidus!C$13)</f>
        <v/>
      </c>
      <c r="D173" s="25" t="str">
        <f>IF(Données!D168="","",Données!D168-Résidus!D$13)</f>
        <v/>
      </c>
      <c r="E173" s="25" t="str">
        <f>IF(Données!E168="","",Données!E168-Résidus!E$13)</f>
        <v/>
      </c>
      <c r="F173" s="25" t="str">
        <f>IF(Données!F168="","",Données!F168-Résidus!F$13)</f>
        <v/>
      </c>
      <c r="G173" s="25" t="str">
        <f>IF(Données!G168="","",Données!G168-Résidus!G$13)</f>
        <v/>
      </c>
      <c r="H173" s="25" t="str">
        <f>IF(Données!H168="","",Données!H168-Résidus!H$13)</f>
        <v/>
      </c>
      <c r="I173" s="25" t="str">
        <f>IF(Données!I168="","",Données!I168-Résidus!I$13)</f>
        <v/>
      </c>
    </row>
    <row r="174" spans="2:9">
      <c r="B174" s="7" t="str">
        <f>Données!B169</f>
        <v>Niveau B6</v>
      </c>
      <c r="C174" s="25" t="str">
        <f>IF(Données!C169="","",Données!C169-Résidus!C$13)</f>
        <v/>
      </c>
      <c r="D174" s="25" t="str">
        <f>IF(Données!D169="","",Données!D169-Résidus!D$13)</f>
        <v/>
      </c>
      <c r="E174" s="25" t="str">
        <f>IF(Données!E169="","",Données!E169-Résidus!E$13)</f>
        <v/>
      </c>
      <c r="F174" s="25" t="str">
        <f>IF(Données!F169="","",Données!F169-Résidus!F$13)</f>
        <v/>
      </c>
      <c r="G174" s="25" t="str">
        <f>IF(Données!G169="","",Données!G169-Résidus!G$13)</f>
        <v/>
      </c>
      <c r="H174" s="25" t="str">
        <f>IF(Données!H169="","",Données!H169-Résidus!H$13)</f>
        <v/>
      </c>
      <c r="I174" s="25" t="str">
        <f>IF(Données!I169="","",Données!I169-Résidus!I$13)</f>
        <v/>
      </c>
    </row>
    <row r="175" spans="2:9">
      <c r="B175" s="7" t="str">
        <f>Données!B170</f>
        <v>Niveau B6</v>
      </c>
      <c r="C175" s="25" t="str">
        <f>IF(Données!C170="","",Données!C170-Résidus!C$13)</f>
        <v/>
      </c>
      <c r="D175" s="25" t="str">
        <f>IF(Données!D170="","",Données!D170-Résidus!D$13)</f>
        <v/>
      </c>
      <c r="E175" s="25" t="str">
        <f>IF(Données!E170="","",Données!E170-Résidus!E$13)</f>
        <v/>
      </c>
      <c r="F175" s="25" t="str">
        <f>IF(Données!F170="","",Données!F170-Résidus!F$13)</f>
        <v/>
      </c>
      <c r="G175" s="25" t="str">
        <f>IF(Données!G170="","",Données!G170-Résidus!G$13)</f>
        <v/>
      </c>
      <c r="H175" s="25" t="str">
        <f>IF(Données!H170="","",Données!H170-Résidus!H$13)</f>
        <v/>
      </c>
      <c r="I175" s="25" t="str">
        <f>IF(Données!I170="","",Données!I170-Résidus!I$13)</f>
        <v/>
      </c>
    </row>
    <row r="176" spans="2:9">
      <c r="B176" s="7" t="str">
        <f>Données!B171</f>
        <v>Niveau B6</v>
      </c>
      <c r="C176" s="25" t="str">
        <f>IF(Données!C171="","",Données!C171-Résidus!C$13)</f>
        <v/>
      </c>
      <c r="D176" s="25" t="str">
        <f>IF(Données!D171="","",Données!D171-Résidus!D$13)</f>
        <v/>
      </c>
      <c r="E176" s="25" t="str">
        <f>IF(Données!E171="","",Données!E171-Résidus!E$13)</f>
        <v/>
      </c>
      <c r="F176" s="25" t="str">
        <f>IF(Données!F171="","",Données!F171-Résidus!F$13)</f>
        <v/>
      </c>
      <c r="G176" s="25" t="str">
        <f>IF(Données!G171="","",Données!G171-Résidus!G$13)</f>
        <v/>
      </c>
      <c r="H176" s="25" t="str">
        <f>IF(Données!H171="","",Données!H171-Résidus!H$13)</f>
        <v/>
      </c>
      <c r="I176" s="25" t="str">
        <f>IF(Données!I171="","",Données!I171-Résidus!I$13)</f>
        <v/>
      </c>
    </row>
    <row r="177" spans="2:9">
      <c r="B177" s="7" t="str">
        <f>Données!B172</f>
        <v>Niveau B6</v>
      </c>
      <c r="C177" s="25" t="str">
        <f>IF(Données!C172="","",Données!C172-Résidus!C$13)</f>
        <v/>
      </c>
      <c r="D177" s="25" t="str">
        <f>IF(Données!D172="","",Données!D172-Résidus!D$13)</f>
        <v/>
      </c>
      <c r="E177" s="25" t="str">
        <f>IF(Données!E172="","",Données!E172-Résidus!E$13)</f>
        <v/>
      </c>
      <c r="F177" s="25" t="str">
        <f>IF(Données!F172="","",Données!F172-Résidus!F$13)</f>
        <v/>
      </c>
      <c r="G177" s="25" t="str">
        <f>IF(Données!G172="","",Données!G172-Résidus!G$13)</f>
        <v/>
      </c>
      <c r="H177" s="25" t="str">
        <f>IF(Données!H172="","",Données!H172-Résidus!H$13)</f>
        <v/>
      </c>
      <c r="I177" s="25" t="str">
        <f>IF(Données!I172="","",Données!I172-Résidus!I$13)</f>
        <v/>
      </c>
    </row>
    <row r="178" spans="2:9">
      <c r="B178" s="7" t="str">
        <f>Données!B173</f>
        <v>Niveau B6</v>
      </c>
      <c r="C178" s="25" t="str">
        <f>IF(Données!C173="","",Données!C173-Résidus!C$13)</f>
        <v/>
      </c>
      <c r="D178" s="25" t="str">
        <f>IF(Données!D173="","",Données!D173-Résidus!D$13)</f>
        <v/>
      </c>
      <c r="E178" s="25" t="str">
        <f>IF(Données!E173="","",Données!E173-Résidus!E$13)</f>
        <v/>
      </c>
      <c r="F178" s="25" t="str">
        <f>IF(Données!F173="","",Données!F173-Résidus!F$13)</f>
        <v/>
      </c>
      <c r="G178" s="25" t="str">
        <f>IF(Données!G173="","",Données!G173-Résidus!G$13)</f>
        <v/>
      </c>
      <c r="H178" s="25" t="str">
        <f>IF(Données!H173="","",Données!H173-Résidus!H$13)</f>
        <v/>
      </c>
      <c r="I178" s="25" t="str">
        <f>IF(Données!I173="","",Données!I173-Résidus!I$13)</f>
        <v/>
      </c>
    </row>
    <row r="179" spans="2:9">
      <c r="B179" s="7" t="str">
        <f>Données!B174</f>
        <v>Niveau B6</v>
      </c>
      <c r="C179" s="25" t="str">
        <f>IF(Données!C174="","",Données!C174-Résidus!C$13)</f>
        <v/>
      </c>
      <c r="D179" s="25" t="str">
        <f>IF(Données!D174="","",Données!D174-Résidus!D$13)</f>
        <v/>
      </c>
      <c r="E179" s="25" t="str">
        <f>IF(Données!E174="","",Données!E174-Résidus!E$13)</f>
        <v/>
      </c>
      <c r="F179" s="25" t="str">
        <f>IF(Données!F174="","",Données!F174-Résidus!F$13)</f>
        <v/>
      </c>
      <c r="G179" s="25" t="str">
        <f>IF(Données!G174="","",Données!G174-Résidus!G$13)</f>
        <v/>
      </c>
      <c r="H179" s="25" t="str">
        <f>IF(Données!H174="","",Données!H174-Résidus!H$13)</f>
        <v/>
      </c>
      <c r="I179" s="25" t="str">
        <f>IF(Données!I174="","",Données!I174-Résidus!I$13)</f>
        <v/>
      </c>
    </row>
    <row r="180" spans="2:9">
      <c r="B180" s="7" t="str">
        <f>Données!B175</f>
        <v>Niveau B6</v>
      </c>
      <c r="C180" s="25" t="str">
        <f>IF(Données!C175="","",Données!C175-Résidus!C$13)</f>
        <v/>
      </c>
      <c r="D180" s="25" t="str">
        <f>IF(Données!D175="","",Données!D175-Résidus!D$13)</f>
        <v/>
      </c>
      <c r="E180" s="25" t="str">
        <f>IF(Données!E175="","",Données!E175-Résidus!E$13)</f>
        <v/>
      </c>
      <c r="F180" s="25" t="str">
        <f>IF(Données!F175="","",Données!F175-Résidus!F$13)</f>
        <v/>
      </c>
      <c r="G180" s="25" t="str">
        <f>IF(Données!G175="","",Données!G175-Résidus!G$13)</f>
        <v/>
      </c>
      <c r="H180" s="25" t="str">
        <f>IF(Données!H175="","",Données!H175-Résidus!H$13)</f>
        <v/>
      </c>
      <c r="I180" s="25" t="str">
        <f>IF(Données!I175="","",Données!I175-Résidus!I$13)</f>
        <v/>
      </c>
    </row>
    <row r="181" spans="2:9">
      <c r="B181" s="7" t="str">
        <f>Données!B176</f>
        <v>Niveau B6</v>
      </c>
      <c r="C181" s="25" t="str">
        <f>IF(Données!C176="","",Données!C176-Résidus!C$13)</f>
        <v/>
      </c>
      <c r="D181" s="25" t="str">
        <f>IF(Données!D176="","",Données!D176-Résidus!D$13)</f>
        <v/>
      </c>
      <c r="E181" s="25" t="str">
        <f>IF(Données!E176="","",Données!E176-Résidus!E$13)</f>
        <v/>
      </c>
      <c r="F181" s="25" t="str">
        <f>IF(Données!F176="","",Données!F176-Résidus!F$13)</f>
        <v/>
      </c>
      <c r="G181" s="25" t="str">
        <f>IF(Données!G176="","",Données!G176-Résidus!G$13)</f>
        <v/>
      </c>
      <c r="H181" s="25" t="str">
        <f>IF(Données!H176="","",Données!H176-Résidus!H$13)</f>
        <v/>
      </c>
      <c r="I181" s="25" t="str">
        <f>IF(Données!I176="","",Données!I176-Résidus!I$13)</f>
        <v/>
      </c>
    </row>
    <row r="182" spans="2:9">
      <c r="B182" s="7" t="str">
        <f>Données!B177</f>
        <v>Niveau B6</v>
      </c>
      <c r="C182" s="25" t="str">
        <f>IF(Données!C177="","",Données!C177-Résidus!C$13)</f>
        <v/>
      </c>
      <c r="D182" s="25" t="str">
        <f>IF(Données!D177="","",Données!D177-Résidus!D$13)</f>
        <v/>
      </c>
      <c r="E182" s="25" t="str">
        <f>IF(Données!E177="","",Données!E177-Résidus!E$13)</f>
        <v/>
      </c>
      <c r="F182" s="25" t="str">
        <f>IF(Données!F177="","",Données!F177-Résidus!F$13)</f>
        <v/>
      </c>
      <c r="G182" s="25" t="str">
        <f>IF(Données!G177="","",Données!G177-Résidus!G$13)</f>
        <v/>
      </c>
      <c r="H182" s="25" t="str">
        <f>IF(Données!H177="","",Données!H177-Résidus!H$13)</f>
        <v/>
      </c>
      <c r="I182" s="25" t="str">
        <f>IF(Données!I177="","",Données!I177-Résidus!I$13)</f>
        <v/>
      </c>
    </row>
    <row r="183" spans="2:9">
      <c r="B183" s="7" t="str">
        <f>Données!B178</f>
        <v>Niveau B6</v>
      </c>
      <c r="C183" s="25" t="str">
        <f>IF(Données!C178="","",Données!C178-Résidus!C$13)</f>
        <v/>
      </c>
      <c r="D183" s="25" t="str">
        <f>IF(Données!D178="","",Données!D178-Résidus!D$13)</f>
        <v/>
      </c>
      <c r="E183" s="25" t="str">
        <f>IF(Données!E178="","",Données!E178-Résidus!E$13)</f>
        <v/>
      </c>
      <c r="F183" s="25" t="str">
        <f>IF(Données!F178="","",Données!F178-Résidus!F$13)</f>
        <v/>
      </c>
      <c r="G183" s="25" t="str">
        <f>IF(Données!G178="","",Données!G178-Résidus!G$13)</f>
        <v/>
      </c>
      <c r="H183" s="25" t="str">
        <f>IF(Données!H178="","",Données!H178-Résidus!H$13)</f>
        <v/>
      </c>
      <c r="I183" s="25" t="str">
        <f>IF(Données!I178="","",Données!I178-Résidus!I$13)</f>
        <v/>
      </c>
    </row>
    <row r="184" spans="2:9">
      <c r="B184" s="7" t="str">
        <f>Données!B179</f>
        <v>Niveau B6</v>
      </c>
      <c r="C184" s="25" t="str">
        <f>IF(Données!C179="","",Données!C179-Résidus!C$13)</f>
        <v/>
      </c>
      <c r="D184" s="25" t="str">
        <f>IF(Données!D179="","",Données!D179-Résidus!D$13)</f>
        <v/>
      </c>
      <c r="E184" s="25" t="str">
        <f>IF(Données!E179="","",Données!E179-Résidus!E$13)</f>
        <v/>
      </c>
      <c r="F184" s="25" t="str">
        <f>IF(Données!F179="","",Données!F179-Résidus!F$13)</f>
        <v/>
      </c>
      <c r="G184" s="25" t="str">
        <f>IF(Données!G179="","",Données!G179-Résidus!G$13)</f>
        <v/>
      </c>
      <c r="H184" s="25" t="str">
        <f>IF(Données!H179="","",Données!H179-Résidus!H$13)</f>
        <v/>
      </c>
      <c r="I184" s="25" t="str">
        <f>IF(Données!I179="","",Données!I179-Résidus!I$13)</f>
        <v/>
      </c>
    </row>
    <row r="185" spans="2:9">
      <c r="B185" s="7" t="str">
        <f>Données!B180</f>
        <v>Niveau B6</v>
      </c>
      <c r="C185" s="25" t="str">
        <f>IF(Données!C180="","",Données!C180-Résidus!C$13)</f>
        <v/>
      </c>
      <c r="D185" s="25" t="str">
        <f>IF(Données!D180="","",Données!D180-Résidus!D$13)</f>
        <v/>
      </c>
      <c r="E185" s="25" t="str">
        <f>IF(Données!E180="","",Données!E180-Résidus!E$13)</f>
        <v/>
      </c>
      <c r="F185" s="25" t="str">
        <f>IF(Données!F180="","",Données!F180-Résidus!F$13)</f>
        <v/>
      </c>
      <c r="G185" s="25" t="str">
        <f>IF(Données!G180="","",Données!G180-Résidus!G$13)</f>
        <v/>
      </c>
      <c r="H185" s="25" t="str">
        <f>IF(Données!H180="","",Données!H180-Résidus!H$13)</f>
        <v/>
      </c>
      <c r="I185" s="25" t="str">
        <f>IF(Données!I180="","",Données!I180-Résidus!I$13)</f>
        <v/>
      </c>
    </row>
    <row r="186" spans="2:9">
      <c r="B186" s="7" t="str">
        <f>Données!B181</f>
        <v>Niveau B6</v>
      </c>
      <c r="C186" s="25" t="str">
        <f>IF(Données!C181="","",Données!C181-Résidus!C$13)</f>
        <v/>
      </c>
      <c r="D186" s="25" t="str">
        <f>IF(Données!D181="","",Données!D181-Résidus!D$13)</f>
        <v/>
      </c>
      <c r="E186" s="25" t="str">
        <f>IF(Données!E181="","",Données!E181-Résidus!E$13)</f>
        <v/>
      </c>
      <c r="F186" s="25" t="str">
        <f>IF(Données!F181="","",Données!F181-Résidus!F$13)</f>
        <v/>
      </c>
      <c r="G186" s="25" t="str">
        <f>IF(Données!G181="","",Données!G181-Résidus!G$13)</f>
        <v/>
      </c>
      <c r="H186" s="25" t="str">
        <f>IF(Données!H181="","",Données!H181-Résidus!H$13)</f>
        <v/>
      </c>
      <c r="I186" s="25" t="str">
        <f>IF(Données!I181="","",Données!I181-Résidus!I$13)</f>
        <v/>
      </c>
    </row>
    <row r="187" spans="2:9">
      <c r="B187" s="7" t="str">
        <f>Données!B182</f>
        <v>Niveau B6</v>
      </c>
      <c r="C187" s="25" t="str">
        <f>IF(Données!C182="","",Données!C182-Résidus!C$13)</f>
        <v/>
      </c>
      <c r="D187" s="25" t="str">
        <f>IF(Données!D182="","",Données!D182-Résidus!D$13)</f>
        <v/>
      </c>
      <c r="E187" s="25" t="str">
        <f>IF(Données!E182="","",Données!E182-Résidus!E$13)</f>
        <v/>
      </c>
      <c r="F187" s="25" t="str">
        <f>IF(Données!F182="","",Données!F182-Résidus!F$13)</f>
        <v/>
      </c>
      <c r="G187" s="25" t="str">
        <f>IF(Données!G182="","",Données!G182-Résidus!G$13)</f>
        <v/>
      </c>
      <c r="H187" s="25" t="str">
        <f>IF(Données!H182="","",Données!H182-Résidus!H$13)</f>
        <v/>
      </c>
      <c r="I187" s="25" t="str">
        <f>IF(Données!I182="","",Données!I182-Résidus!I$13)</f>
        <v/>
      </c>
    </row>
    <row r="188" spans="2:9">
      <c r="B188" s="7" t="str">
        <f>Données!B183</f>
        <v>Niveau B6</v>
      </c>
      <c r="C188" s="25" t="str">
        <f>IF(Données!C183="","",Données!C183-Résidus!C$13)</f>
        <v/>
      </c>
      <c r="D188" s="25" t="str">
        <f>IF(Données!D183="","",Données!D183-Résidus!D$13)</f>
        <v/>
      </c>
      <c r="E188" s="25" t="str">
        <f>IF(Données!E183="","",Données!E183-Résidus!E$13)</f>
        <v/>
      </c>
      <c r="F188" s="25" t="str">
        <f>IF(Données!F183="","",Données!F183-Résidus!F$13)</f>
        <v/>
      </c>
      <c r="G188" s="25" t="str">
        <f>IF(Données!G183="","",Données!G183-Résidus!G$13)</f>
        <v/>
      </c>
      <c r="H188" s="25" t="str">
        <f>IF(Données!H183="","",Données!H183-Résidus!H$13)</f>
        <v/>
      </c>
      <c r="I188" s="25" t="str">
        <f>IF(Données!I183="","",Données!I183-Résidus!I$13)</f>
        <v/>
      </c>
    </row>
    <row r="189" spans="2:9">
      <c r="B189" s="7" t="str">
        <f>Données!B184</f>
        <v>Niveau B6</v>
      </c>
      <c r="C189" s="25" t="str">
        <f>IF(Données!C184="","",Données!C184-Résidus!C$13)</f>
        <v/>
      </c>
      <c r="D189" s="25" t="str">
        <f>IF(Données!D184="","",Données!D184-Résidus!D$13)</f>
        <v/>
      </c>
      <c r="E189" s="25" t="str">
        <f>IF(Données!E184="","",Données!E184-Résidus!E$13)</f>
        <v/>
      </c>
      <c r="F189" s="25" t="str">
        <f>IF(Données!F184="","",Données!F184-Résidus!F$13)</f>
        <v/>
      </c>
      <c r="G189" s="25" t="str">
        <f>IF(Données!G184="","",Données!G184-Résidus!G$13)</f>
        <v/>
      </c>
      <c r="H189" s="25" t="str">
        <f>IF(Données!H184="","",Données!H184-Résidus!H$13)</f>
        <v/>
      </c>
      <c r="I189" s="25" t="str">
        <f>IF(Données!I184="","",Données!I184-Résidus!I$13)</f>
        <v/>
      </c>
    </row>
    <row r="190" spans="2:9">
      <c r="B190" s="7" t="str">
        <f>Données!B185</f>
        <v>Niveau B6</v>
      </c>
      <c r="C190" s="25" t="str">
        <f>IF(Données!C185="","",Données!C185-Résidus!C$13)</f>
        <v/>
      </c>
      <c r="D190" s="25" t="str">
        <f>IF(Données!D185="","",Données!D185-Résidus!D$13)</f>
        <v/>
      </c>
      <c r="E190" s="25" t="str">
        <f>IF(Données!E185="","",Données!E185-Résidus!E$13)</f>
        <v/>
      </c>
      <c r="F190" s="25" t="str">
        <f>IF(Données!F185="","",Données!F185-Résidus!F$13)</f>
        <v/>
      </c>
      <c r="G190" s="25" t="str">
        <f>IF(Données!G185="","",Données!G185-Résidus!G$13)</f>
        <v/>
      </c>
      <c r="H190" s="25" t="str">
        <f>IF(Données!H185="","",Données!H185-Résidus!H$13)</f>
        <v/>
      </c>
      <c r="I190" s="25" t="str">
        <f>IF(Données!I185="","",Données!I185-Résidus!I$13)</f>
        <v/>
      </c>
    </row>
    <row r="191" spans="2:9">
      <c r="B191" s="7" t="str">
        <f>Données!B186</f>
        <v>Niveau B6</v>
      </c>
      <c r="C191" s="25" t="str">
        <f>IF(Données!C186="","",Données!C186-Résidus!C$13)</f>
        <v/>
      </c>
      <c r="D191" s="25" t="str">
        <f>IF(Données!D186="","",Données!D186-Résidus!D$13)</f>
        <v/>
      </c>
      <c r="E191" s="25" t="str">
        <f>IF(Données!E186="","",Données!E186-Résidus!E$13)</f>
        <v/>
      </c>
      <c r="F191" s="25" t="str">
        <f>IF(Données!F186="","",Données!F186-Résidus!F$13)</f>
        <v/>
      </c>
      <c r="G191" s="25" t="str">
        <f>IF(Données!G186="","",Données!G186-Résidus!G$13)</f>
        <v/>
      </c>
      <c r="H191" s="25" t="str">
        <f>IF(Données!H186="","",Données!H186-Résidus!H$13)</f>
        <v/>
      </c>
      <c r="I191" s="25" t="str">
        <f>IF(Données!I186="","",Données!I186-Résidus!I$13)</f>
        <v/>
      </c>
    </row>
    <row r="192" spans="2:9">
      <c r="B192" s="7" t="str">
        <f>Données!B187</f>
        <v>Niveau B6</v>
      </c>
      <c r="C192" s="25" t="str">
        <f>IF(Données!C187="","",Données!C187-Résidus!C$13)</f>
        <v/>
      </c>
      <c r="D192" s="25" t="str">
        <f>IF(Données!D187="","",Données!D187-Résidus!D$13)</f>
        <v/>
      </c>
      <c r="E192" s="25" t="str">
        <f>IF(Données!E187="","",Données!E187-Résidus!E$13)</f>
        <v/>
      </c>
      <c r="F192" s="25" t="str">
        <f>IF(Données!F187="","",Données!F187-Résidus!F$13)</f>
        <v/>
      </c>
      <c r="G192" s="25" t="str">
        <f>IF(Données!G187="","",Données!G187-Résidus!G$13)</f>
        <v/>
      </c>
      <c r="H192" s="25" t="str">
        <f>IF(Données!H187="","",Données!H187-Résidus!H$13)</f>
        <v/>
      </c>
      <c r="I192" s="25" t="str">
        <f>IF(Données!I187="","",Données!I187-Résidus!I$13)</f>
        <v/>
      </c>
    </row>
    <row r="193" spans="2:9">
      <c r="B193" s="7" t="str">
        <f>Données!B188</f>
        <v>Niveau B6</v>
      </c>
      <c r="C193" s="25" t="str">
        <f>IF(Données!C188="","",Données!C188-Résidus!C$13)</f>
        <v/>
      </c>
      <c r="D193" s="25" t="str">
        <f>IF(Données!D188="","",Données!D188-Résidus!D$13)</f>
        <v/>
      </c>
      <c r="E193" s="25" t="str">
        <f>IF(Données!E188="","",Données!E188-Résidus!E$13)</f>
        <v/>
      </c>
      <c r="F193" s="25" t="str">
        <f>IF(Données!F188="","",Données!F188-Résidus!F$13)</f>
        <v/>
      </c>
      <c r="G193" s="25" t="str">
        <f>IF(Données!G188="","",Données!G188-Résidus!G$13)</f>
        <v/>
      </c>
      <c r="H193" s="25" t="str">
        <f>IF(Données!H188="","",Données!H188-Résidus!H$13)</f>
        <v/>
      </c>
      <c r="I193" s="25" t="str">
        <f>IF(Données!I188="","",Données!I188-Résidus!I$13)</f>
        <v/>
      </c>
    </row>
    <row r="194" spans="2:9">
      <c r="B194" s="7" t="str">
        <f>Données!B189</f>
        <v>Niveau B6</v>
      </c>
      <c r="C194" s="25" t="str">
        <f>IF(Données!C189="","",Données!C189-Résidus!C$13)</f>
        <v/>
      </c>
      <c r="D194" s="25" t="str">
        <f>IF(Données!D189="","",Données!D189-Résidus!D$13)</f>
        <v/>
      </c>
      <c r="E194" s="25" t="str">
        <f>IF(Données!E189="","",Données!E189-Résidus!E$13)</f>
        <v/>
      </c>
      <c r="F194" s="25" t="str">
        <f>IF(Données!F189="","",Données!F189-Résidus!F$13)</f>
        <v/>
      </c>
      <c r="G194" s="25" t="str">
        <f>IF(Données!G189="","",Données!G189-Résidus!G$13)</f>
        <v/>
      </c>
      <c r="H194" s="25" t="str">
        <f>IF(Données!H189="","",Données!H189-Résidus!H$13)</f>
        <v/>
      </c>
      <c r="I194" s="25" t="str">
        <f>IF(Données!I189="","",Données!I189-Résidus!I$13)</f>
        <v/>
      </c>
    </row>
    <row r="195" spans="2:9">
      <c r="B195" s="7" t="str">
        <f>Données!B190</f>
        <v>Niveau B6</v>
      </c>
      <c r="C195" s="25" t="str">
        <f>IF(Données!C190="","",Données!C190-Résidus!C$13)</f>
        <v/>
      </c>
      <c r="D195" s="25" t="str">
        <f>IF(Données!D190="","",Données!D190-Résidus!D$13)</f>
        <v/>
      </c>
      <c r="E195" s="25" t="str">
        <f>IF(Données!E190="","",Données!E190-Résidus!E$13)</f>
        <v/>
      </c>
      <c r="F195" s="25" t="str">
        <f>IF(Données!F190="","",Données!F190-Résidus!F$13)</f>
        <v/>
      </c>
      <c r="G195" s="25" t="str">
        <f>IF(Données!G190="","",Données!G190-Résidus!G$13)</f>
        <v/>
      </c>
      <c r="H195" s="25" t="str">
        <f>IF(Données!H190="","",Données!H190-Résidus!H$13)</f>
        <v/>
      </c>
      <c r="I195" s="25" t="str">
        <f>IF(Données!I190="","",Données!I190-Résidus!I$13)</f>
        <v/>
      </c>
    </row>
    <row r="196" spans="2:9">
      <c r="B196" s="7" t="str">
        <f>Données!B191</f>
        <v>Niveau B6</v>
      </c>
      <c r="C196" s="25" t="str">
        <f>IF(Données!C191="","",Données!C191-Résidus!C$13)</f>
        <v/>
      </c>
      <c r="D196" s="25" t="str">
        <f>IF(Données!D191="","",Données!D191-Résidus!D$13)</f>
        <v/>
      </c>
      <c r="E196" s="25" t="str">
        <f>IF(Données!E191="","",Données!E191-Résidus!E$13)</f>
        <v/>
      </c>
      <c r="F196" s="25" t="str">
        <f>IF(Données!F191="","",Données!F191-Résidus!F$13)</f>
        <v/>
      </c>
      <c r="G196" s="25" t="str">
        <f>IF(Données!G191="","",Données!G191-Résidus!G$13)</f>
        <v/>
      </c>
      <c r="H196" s="25" t="str">
        <f>IF(Données!H191="","",Données!H191-Résidus!H$13)</f>
        <v/>
      </c>
      <c r="I196" s="25" t="str">
        <f>IF(Données!I191="","",Données!I191-Résidus!I$13)</f>
        <v/>
      </c>
    </row>
    <row r="197" spans="2:9">
      <c r="B197" s="7" t="str">
        <f>Données!B192</f>
        <v>Niveau B6</v>
      </c>
      <c r="C197" s="25" t="str">
        <f>IF(Données!C192="","",Données!C192-Résidus!C$13)</f>
        <v/>
      </c>
      <c r="D197" s="25" t="str">
        <f>IF(Données!D192="","",Données!D192-Résidus!D$13)</f>
        <v/>
      </c>
      <c r="E197" s="25" t="str">
        <f>IF(Données!E192="","",Données!E192-Résidus!E$13)</f>
        <v/>
      </c>
      <c r="F197" s="25" t="str">
        <f>IF(Données!F192="","",Données!F192-Résidus!F$13)</f>
        <v/>
      </c>
      <c r="G197" s="25" t="str">
        <f>IF(Données!G192="","",Données!G192-Résidus!G$13)</f>
        <v/>
      </c>
      <c r="H197" s="25" t="str">
        <f>IF(Données!H192="","",Données!H192-Résidus!H$13)</f>
        <v/>
      </c>
      <c r="I197" s="25" t="str">
        <f>IF(Données!I192="","",Données!I192-Résidus!I$13)</f>
        <v/>
      </c>
    </row>
    <row r="198" spans="2:9">
      <c r="B198" s="7" t="str">
        <f>Données!B193</f>
        <v>Niveau B6</v>
      </c>
      <c r="C198" s="25" t="str">
        <f>IF(Données!C193="","",Données!C193-Résidus!C$13)</f>
        <v/>
      </c>
      <c r="D198" s="25" t="str">
        <f>IF(Données!D193="","",Données!D193-Résidus!D$13)</f>
        <v/>
      </c>
      <c r="E198" s="25" t="str">
        <f>IF(Données!E193="","",Données!E193-Résidus!E$13)</f>
        <v/>
      </c>
      <c r="F198" s="25" t="str">
        <f>IF(Données!F193="","",Données!F193-Résidus!F$13)</f>
        <v/>
      </c>
      <c r="G198" s="25" t="str">
        <f>IF(Données!G193="","",Données!G193-Résidus!G$13)</f>
        <v/>
      </c>
      <c r="H198" s="25" t="str">
        <f>IF(Données!H193="","",Données!H193-Résidus!H$13)</f>
        <v/>
      </c>
      <c r="I198" s="25" t="str">
        <f>IF(Données!I193="","",Données!I193-Résidus!I$13)</f>
        <v/>
      </c>
    </row>
    <row r="199" spans="2:9">
      <c r="B199" s="7" t="str">
        <f>Données!B194</f>
        <v>Niveau B6</v>
      </c>
      <c r="C199" s="25" t="str">
        <f>IF(Données!C194="","",Données!C194-Résidus!C$13)</f>
        <v/>
      </c>
      <c r="D199" s="25" t="str">
        <f>IF(Données!D194="","",Données!D194-Résidus!D$13)</f>
        <v/>
      </c>
      <c r="E199" s="25" t="str">
        <f>IF(Données!E194="","",Données!E194-Résidus!E$13)</f>
        <v/>
      </c>
      <c r="F199" s="25" t="str">
        <f>IF(Données!F194="","",Données!F194-Résidus!F$13)</f>
        <v/>
      </c>
      <c r="G199" s="25" t="str">
        <f>IF(Données!G194="","",Données!G194-Résidus!G$13)</f>
        <v/>
      </c>
      <c r="H199" s="25" t="str">
        <f>IF(Données!H194="","",Données!H194-Résidus!H$13)</f>
        <v/>
      </c>
      <c r="I199" s="25" t="str">
        <f>IF(Données!I194="","",Données!I194-Résidus!I$13)</f>
        <v/>
      </c>
    </row>
    <row r="200" spans="2:9">
      <c r="B200" s="16" t="str">
        <f>Données!B195</f>
        <v>Niveau B6</v>
      </c>
      <c r="C200" s="28" t="str">
        <f>IF(Données!C195="","",Données!C195-Résidus!C$13)</f>
        <v/>
      </c>
      <c r="D200" s="28" t="str">
        <f>IF(Données!D195="","",Données!D195-Résidus!D$13)</f>
        <v/>
      </c>
      <c r="E200" s="28" t="str">
        <f>IF(Données!E195="","",Données!E195-Résidus!E$13)</f>
        <v/>
      </c>
      <c r="F200" s="28" t="str">
        <f>IF(Données!F195="","",Données!F195-Résidus!F$13)</f>
        <v/>
      </c>
      <c r="G200" s="28" t="str">
        <f>IF(Données!G195="","",Données!G195-Résidus!G$13)</f>
        <v/>
      </c>
      <c r="H200" s="28" t="str">
        <f>IF(Données!H195="","",Données!H195-Résidus!H$13)</f>
        <v/>
      </c>
      <c r="I200" s="28" t="str">
        <f>IF(Données!I195="","",Données!I195-Résidus!I$13)</f>
        <v/>
      </c>
    </row>
    <row r="201" spans="2:9">
      <c r="B201" s="7" t="str">
        <f>Données!B196</f>
        <v>Niveau B7</v>
      </c>
      <c r="C201" s="25" t="str">
        <f>IF(Données!C196="","",Données!C196-Résidus!C$14)</f>
        <v/>
      </c>
      <c r="D201" s="25" t="str">
        <f>IF(Données!D196="","",Données!D196-Résidus!D$14)</f>
        <v/>
      </c>
      <c r="E201" s="25" t="str">
        <f>IF(Données!E196="","",Données!E196-Résidus!E$14)</f>
        <v/>
      </c>
      <c r="F201" s="25" t="str">
        <f>IF(Données!F196="","",Données!F196-Résidus!F$14)</f>
        <v/>
      </c>
      <c r="G201" s="25" t="str">
        <f>IF(Données!G196="","",Données!G196-Résidus!G$14)</f>
        <v/>
      </c>
      <c r="H201" s="25" t="str">
        <f>IF(Données!H196="","",Données!H196-Résidus!H$14)</f>
        <v/>
      </c>
      <c r="I201" s="25" t="str">
        <f>IF(Données!I196="","",Données!I196-Résidus!I$14)</f>
        <v/>
      </c>
    </row>
    <row r="202" spans="2:9">
      <c r="B202" s="7" t="str">
        <f>Données!B197</f>
        <v>Niveau B7</v>
      </c>
      <c r="C202" s="25" t="str">
        <f>IF(Données!C197="","",Données!C197-Résidus!C$14)</f>
        <v/>
      </c>
      <c r="D202" s="25" t="str">
        <f>IF(Données!D197="","",Données!D197-Résidus!D$14)</f>
        <v/>
      </c>
      <c r="E202" s="25" t="str">
        <f>IF(Données!E197="","",Données!E197-Résidus!E$14)</f>
        <v/>
      </c>
      <c r="F202" s="25" t="str">
        <f>IF(Données!F197="","",Données!F197-Résidus!F$14)</f>
        <v/>
      </c>
      <c r="G202" s="25" t="str">
        <f>IF(Données!G197="","",Données!G197-Résidus!G$14)</f>
        <v/>
      </c>
      <c r="H202" s="25" t="str">
        <f>IF(Données!H197="","",Données!H197-Résidus!H$14)</f>
        <v/>
      </c>
      <c r="I202" s="25" t="str">
        <f>IF(Données!I197="","",Données!I197-Résidus!I$14)</f>
        <v/>
      </c>
    </row>
    <row r="203" spans="2:9">
      <c r="B203" s="7" t="str">
        <f>Données!B198</f>
        <v>Niveau B7</v>
      </c>
      <c r="C203" s="25" t="str">
        <f>IF(Données!C198="","",Données!C198-Résidus!C$14)</f>
        <v/>
      </c>
      <c r="D203" s="25" t="str">
        <f>IF(Données!D198="","",Données!D198-Résidus!D$14)</f>
        <v/>
      </c>
      <c r="E203" s="25" t="str">
        <f>IF(Données!E198="","",Données!E198-Résidus!E$14)</f>
        <v/>
      </c>
      <c r="F203" s="25" t="str">
        <f>IF(Données!F198="","",Données!F198-Résidus!F$14)</f>
        <v/>
      </c>
      <c r="G203" s="25" t="str">
        <f>IF(Données!G198="","",Données!G198-Résidus!G$14)</f>
        <v/>
      </c>
      <c r="H203" s="25" t="str">
        <f>IF(Données!H198="","",Données!H198-Résidus!H$14)</f>
        <v/>
      </c>
      <c r="I203" s="25" t="str">
        <f>IF(Données!I198="","",Données!I198-Résidus!I$14)</f>
        <v/>
      </c>
    </row>
    <row r="204" spans="2:9">
      <c r="B204" s="7" t="str">
        <f>Données!B199</f>
        <v>Niveau B7</v>
      </c>
      <c r="C204" s="25" t="str">
        <f>IF(Données!C199="","",Données!C199-Résidus!C$14)</f>
        <v/>
      </c>
      <c r="D204" s="25" t="str">
        <f>IF(Données!D199="","",Données!D199-Résidus!D$14)</f>
        <v/>
      </c>
      <c r="E204" s="25" t="str">
        <f>IF(Données!E199="","",Données!E199-Résidus!E$14)</f>
        <v/>
      </c>
      <c r="F204" s="25" t="str">
        <f>IF(Données!F199="","",Données!F199-Résidus!F$14)</f>
        <v/>
      </c>
      <c r="G204" s="25" t="str">
        <f>IF(Données!G199="","",Données!G199-Résidus!G$14)</f>
        <v/>
      </c>
      <c r="H204" s="25" t="str">
        <f>IF(Données!H199="","",Données!H199-Résidus!H$14)</f>
        <v/>
      </c>
      <c r="I204" s="25" t="str">
        <f>IF(Données!I199="","",Données!I199-Résidus!I$14)</f>
        <v/>
      </c>
    </row>
    <row r="205" spans="2:9">
      <c r="B205" s="7" t="str">
        <f>Données!B200</f>
        <v>Niveau B7</v>
      </c>
      <c r="C205" s="25" t="str">
        <f>IF(Données!C200="","",Données!C200-Résidus!C$14)</f>
        <v/>
      </c>
      <c r="D205" s="25" t="str">
        <f>IF(Données!D200="","",Données!D200-Résidus!D$14)</f>
        <v/>
      </c>
      <c r="E205" s="25" t="str">
        <f>IF(Données!E200="","",Données!E200-Résidus!E$14)</f>
        <v/>
      </c>
      <c r="F205" s="25" t="str">
        <f>IF(Données!F200="","",Données!F200-Résidus!F$14)</f>
        <v/>
      </c>
      <c r="G205" s="25" t="str">
        <f>IF(Données!G200="","",Données!G200-Résidus!G$14)</f>
        <v/>
      </c>
      <c r="H205" s="25" t="str">
        <f>IF(Données!H200="","",Données!H200-Résidus!H$14)</f>
        <v/>
      </c>
      <c r="I205" s="25" t="str">
        <f>IF(Données!I200="","",Données!I200-Résidus!I$14)</f>
        <v/>
      </c>
    </row>
    <row r="206" spans="2:9">
      <c r="B206" s="7" t="str">
        <f>Données!B201</f>
        <v>Niveau B7</v>
      </c>
      <c r="C206" s="25" t="str">
        <f>IF(Données!C201="","",Données!C201-Résidus!C$14)</f>
        <v/>
      </c>
      <c r="D206" s="25" t="str">
        <f>IF(Données!D201="","",Données!D201-Résidus!D$14)</f>
        <v/>
      </c>
      <c r="E206" s="25" t="str">
        <f>IF(Données!E201="","",Données!E201-Résidus!E$14)</f>
        <v/>
      </c>
      <c r="F206" s="25" t="str">
        <f>IF(Données!F201="","",Données!F201-Résidus!F$14)</f>
        <v/>
      </c>
      <c r="G206" s="25" t="str">
        <f>IF(Données!G201="","",Données!G201-Résidus!G$14)</f>
        <v/>
      </c>
      <c r="H206" s="25" t="str">
        <f>IF(Données!H201="","",Données!H201-Résidus!H$14)</f>
        <v/>
      </c>
      <c r="I206" s="25" t="str">
        <f>IF(Données!I201="","",Données!I201-Résidus!I$14)</f>
        <v/>
      </c>
    </row>
    <row r="207" spans="2:9">
      <c r="B207" s="7" t="str">
        <f>Données!B202</f>
        <v>Niveau B7</v>
      </c>
      <c r="C207" s="25" t="str">
        <f>IF(Données!C202="","",Données!C202-Résidus!C$14)</f>
        <v/>
      </c>
      <c r="D207" s="25" t="str">
        <f>IF(Données!D202="","",Données!D202-Résidus!D$14)</f>
        <v/>
      </c>
      <c r="E207" s="25" t="str">
        <f>IF(Données!E202="","",Données!E202-Résidus!E$14)</f>
        <v/>
      </c>
      <c r="F207" s="25" t="str">
        <f>IF(Données!F202="","",Données!F202-Résidus!F$14)</f>
        <v/>
      </c>
      <c r="G207" s="25" t="str">
        <f>IF(Données!G202="","",Données!G202-Résidus!G$14)</f>
        <v/>
      </c>
      <c r="H207" s="25" t="str">
        <f>IF(Données!H202="","",Données!H202-Résidus!H$14)</f>
        <v/>
      </c>
      <c r="I207" s="25" t="str">
        <f>IF(Données!I202="","",Données!I202-Résidus!I$14)</f>
        <v/>
      </c>
    </row>
    <row r="208" spans="2:9">
      <c r="B208" s="7" t="str">
        <f>Données!B203</f>
        <v>Niveau B7</v>
      </c>
      <c r="C208" s="25" t="str">
        <f>IF(Données!C203="","",Données!C203-Résidus!C$14)</f>
        <v/>
      </c>
      <c r="D208" s="25" t="str">
        <f>IF(Données!D203="","",Données!D203-Résidus!D$14)</f>
        <v/>
      </c>
      <c r="E208" s="25" t="str">
        <f>IF(Données!E203="","",Données!E203-Résidus!E$14)</f>
        <v/>
      </c>
      <c r="F208" s="25" t="str">
        <f>IF(Données!F203="","",Données!F203-Résidus!F$14)</f>
        <v/>
      </c>
      <c r="G208" s="25" t="str">
        <f>IF(Données!G203="","",Données!G203-Résidus!G$14)</f>
        <v/>
      </c>
      <c r="H208" s="25" t="str">
        <f>IF(Données!H203="","",Données!H203-Résidus!H$14)</f>
        <v/>
      </c>
      <c r="I208" s="25" t="str">
        <f>IF(Données!I203="","",Données!I203-Résidus!I$14)</f>
        <v/>
      </c>
    </row>
    <row r="209" spans="2:9">
      <c r="B209" s="7" t="str">
        <f>Données!B204</f>
        <v>Niveau B7</v>
      </c>
      <c r="C209" s="25" t="str">
        <f>IF(Données!C204="","",Données!C204-Résidus!C$14)</f>
        <v/>
      </c>
      <c r="D209" s="25" t="str">
        <f>IF(Données!D204="","",Données!D204-Résidus!D$14)</f>
        <v/>
      </c>
      <c r="E209" s="25" t="str">
        <f>IF(Données!E204="","",Données!E204-Résidus!E$14)</f>
        <v/>
      </c>
      <c r="F209" s="25" t="str">
        <f>IF(Données!F204="","",Données!F204-Résidus!F$14)</f>
        <v/>
      </c>
      <c r="G209" s="25" t="str">
        <f>IF(Données!G204="","",Données!G204-Résidus!G$14)</f>
        <v/>
      </c>
      <c r="H209" s="25" t="str">
        <f>IF(Données!H204="","",Données!H204-Résidus!H$14)</f>
        <v/>
      </c>
      <c r="I209" s="25" t="str">
        <f>IF(Données!I204="","",Données!I204-Résidus!I$14)</f>
        <v/>
      </c>
    </row>
    <row r="210" spans="2:9">
      <c r="B210" s="7" t="str">
        <f>Données!B205</f>
        <v>Niveau B7</v>
      </c>
      <c r="C210" s="25" t="str">
        <f>IF(Données!C205="","",Données!C205-Résidus!C$14)</f>
        <v/>
      </c>
      <c r="D210" s="25" t="str">
        <f>IF(Données!D205="","",Données!D205-Résidus!D$14)</f>
        <v/>
      </c>
      <c r="E210" s="25" t="str">
        <f>IF(Données!E205="","",Données!E205-Résidus!E$14)</f>
        <v/>
      </c>
      <c r="F210" s="25" t="str">
        <f>IF(Données!F205="","",Données!F205-Résidus!F$14)</f>
        <v/>
      </c>
      <c r="G210" s="25" t="str">
        <f>IF(Données!G205="","",Données!G205-Résidus!G$14)</f>
        <v/>
      </c>
      <c r="H210" s="25" t="str">
        <f>IF(Données!H205="","",Données!H205-Résidus!H$14)</f>
        <v/>
      </c>
      <c r="I210" s="25" t="str">
        <f>IF(Données!I205="","",Données!I205-Résidus!I$14)</f>
        <v/>
      </c>
    </row>
    <row r="211" spans="2:9">
      <c r="B211" s="7" t="str">
        <f>Données!B206</f>
        <v>Niveau B7</v>
      </c>
      <c r="C211" s="25" t="str">
        <f>IF(Données!C206="","",Données!C206-Résidus!C$14)</f>
        <v/>
      </c>
      <c r="D211" s="25" t="str">
        <f>IF(Données!D206="","",Données!D206-Résidus!D$14)</f>
        <v/>
      </c>
      <c r="E211" s="25" t="str">
        <f>IF(Données!E206="","",Données!E206-Résidus!E$14)</f>
        <v/>
      </c>
      <c r="F211" s="25" t="str">
        <f>IF(Données!F206="","",Données!F206-Résidus!F$14)</f>
        <v/>
      </c>
      <c r="G211" s="25" t="str">
        <f>IF(Données!G206="","",Données!G206-Résidus!G$14)</f>
        <v/>
      </c>
      <c r="H211" s="25" t="str">
        <f>IF(Données!H206="","",Données!H206-Résidus!H$14)</f>
        <v/>
      </c>
      <c r="I211" s="25" t="str">
        <f>IF(Données!I206="","",Données!I206-Résidus!I$14)</f>
        <v/>
      </c>
    </row>
    <row r="212" spans="2:9">
      <c r="B212" s="7" t="str">
        <f>Données!B207</f>
        <v>Niveau B7</v>
      </c>
      <c r="C212" s="25" t="str">
        <f>IF(Données!C207="","",Données!C207-Résidus!C$14)</f>
        <v/>
      </c>
      <c r="D212" s="25" t="str">
        <f>IF(Données!D207="","",Données!D207-Résidus!D$14)</f>
        <v/>
      </c>
      <c r="E212" s="25" t="str">
        <f>IF(Données!E207="","",Données!E207-Résidus!E$14)</f>
        <v/>
      </c>
      <c r="F212" s="25" t="str">
        <f>IF(Données!F207="","",Données!F207-Résidus!F$14)</f>
        <v/>
      </c>
      <c r="G212" s="25" t="str">
        <f>IF(Données!G207="","",Données!G207-Résidus!G$14)</f>
        <v/>
      </c>
      <c r="H212" s="25" t="str">
        <f>IF(Données!H207="","",Données!H207-Résidus!H$14)</f>
        <v/>
      </c>
      <c r="I212" s="25" t="str">
        <f>IF(Données!I207="","",Données!I207-Résidus!I$14)</f>
        <v/>
      </c>
    </row>
    <row r="213" spans="2:9">
      <c r="B213" s="7" t="str">
        <f>Données!B208</f>
        <v>Niveau B7</v>
      </c>
      <c r="C213" s="25" t="str">
        <f>IF(Données!C208="","",Données!C208-Résidus!C$14)</f>
        <v/>
      </c>
      <c r="D213" s="25" t="str">
        <f>IF(Données!D208="","",Données!D208-Résidus!D$14)</f>
        <v/>
      </c>
      <c r="E213" s="25" t="str">
        <f>IF(Données!E208="","",Données!E208-Résidus!E$14)</f>
        <v/>
      </c>
      <c r="F213" s="25" t="str">
        <f>IF(Données!F208="","",Données!F208-Résidus!F$14)</f>
        <v/>
      </c>
      <c r="G213" s="25" t="str">
        <f>IF(Données!G208="","",Données!G208-Résidus!G$14)</f>
        <v/>
      </c>
      <c r="H213" s="25" t="str">
        <f>IF(Données!H208="","",Données!H208-Résidus!H$14)</f>
        <v/>
      </c>
      <c r="I213" s="25" t="str">
        <f>IF(Données!I208="","",Données!I208-Résidus!I$14)</f>
        <v/>
      </c>
    </row>
    <row r="214" spans="2:9">
      <c r="B214" s="7" t="str">
        <f>Données!B209</f>
        <v>Niveau B7</v>
      </c>
      <c r="C214" s="25" t="str">
        <f>IF(Données!C209="","",Données!C209-Résidus!C$14)</f>
        <v/>
      </c>
      <c r="D214" s="25" t="str">
        <f>IF(Données!D209="","",Données!D209-Résidus!D$14)</f>
        <v/>
      </c>
      <c r="E214" s="25" t="str">
        <f>IF(Données!E209="","",Données!E209-Résidus!E$14)</f>
        <v/>
      </c>
      <c r="F214" s="25" t="str">
        <f>IF(Données!F209="","",Données!F209-Résidus!F$14)</f>
        <v/>
      </c>
      <c r="G214" s="25" t="str">
        <f>IF(Données!G209="","",Données!G209-Résidus!G$14)</f>
        <v/>
      </c>
      <c r="H214" s="25" t="str">
        <f>IF(Données!H209="","",Données!H209-Résidus!H$14)</f>
        <v/>
      </c>
      <c r="I214" s="25" t="str">
        <f>IF(Données!I209="","",Données!I209-Résidus!I$14)</f>
        <v/>
      </c>
    </row>
    <row r="215" spans="2:9">
      <c r="B215" s="7" t="str">
        <f>Données!B210</f>
        <v>Niveau B7</v>
      </c>
      <c r="C215" s="25" t="str">
        <f>IF(Données!C210="","",Données!C210-Résidus!C$14)</f>
        <v/>
      </c>
      <c r="D215" s="25" t="str">
        <f>IF(Données!D210="","",Données!D210-Résidus!D$14)</f>
        <v/>
      </c>
      <c r="E215" s="25" t="str">
        <f>IF(Données!E210="","",Données!E210-Résidus!E$14)</f>
        <v/>
      </c>
      <c r="F215" s="25" t="str">
        <f>IF(Données!F210="","",Données!F210-Résidus!F$14)</f>
        <v/>
      </c>
      <c r="G215" s="25" t="str">
        <f>IF(Données!G210="","",Données!G210-Résidus!G$14)</f>
        <v/>
      </c>
      <c r="H215" s="25" t="str">
        <f>IF(Données!H210="","",Données!H210-Résidus!H$14)</f>
        <v/>
      </c>
      <c r="I215" s="25" t="str">
        <f>IF(Données!I210="","",Données!I210-Résidus!I$14)</f>
        <v/>
      </c>
    </row>
    <row r="216" spans="2:9">
      <c r="B216" s="7" t="str">
        <f>Données!B211</f>
        <v>Niveau B7</v>
      </c>
      <c r="C216" s="25" t="str">
        <f>IF(Données!C211="","",Données!C211-Résidus!C$14)</f>
        <v/>
      </c>
      <c r="D216" s="25" t="str">
        <f>IF(Données!D211="","",Données!D211-Résidus!D$14)</f>
        <v/>
      </c>
      <c r="E216" s="25" t="str">
        <f>IF(Données!E211="","",Données!E211-Résidus!E$14)</f>
        <v/>
      </c>
      <c r="F216" s="25" t="str">
        <f>IF(Données!F211="","",Données!F211-Résidus!F$14)</f>
        <v/>
      </c>
      <c r="G216" s="25" t="str">
        <f>IF(Données!G211="","",Données!G211-Résidus!G$14)</f>
        <v/>
      </c>
      <c r="H216" s="25" t="str">
        <f>IF(Données!H211="","",Données!H211-Résidus!H$14)</f>
        <v/>
      </c>
      <c r="I216" s="25" t="str">
        <f>IF(Données!I211="","",Données!I211-Résidus!I$14)</f>
        <v/>
      </c>
    </row>
    <row r="217" spans="2:9">
      <c r="B217" s="7" t="str">
        <f>Données!B212</f>
        <v>Niveau B7</v>
      </c>
      <c r="C217" s="25" t="str">
        <f>IF(Données!C212="","",Données!C212-Résidus!C$14)</f>
        <v/>
      </c>
      <c r="D217" s="25" t="str">
        <f>IF(Données!D212="","",Données!D212-Résidus!D$14)</f>
        <v/>
      </c>
      <c r="E217" s="25" t="str">
        <f>IF(Données!E212="","",Données!E212-Résidus!E$14)</f>
        <v/>
      </c>
      <c r="F217" s="25" t="str">
        <f>IF(Données!F212="","",Données!F212-Résidus!F$14)</f>
        <v/>
      </c>
      <c r="G217" s="25" t="str">
        <f>IF(Données!G212="","",Données!G212-Résidus!G$14)</f>
        <v/>
      </c>
      <c r="H217" s="25" t="str">
        <f>IF(Données!H212="","",Données!H212-Résidus!H$14)</f>
        <v/>
      </c>
      <c r="I217" s="25" t="str">
        <f>IF(Données!I212="","",Données!I212-Résidus!I$14)</f>
        <v/>
      </c>
    </row>
    <row r="218" spans="2:9">
      <c r="B218" s="7" t="str">
        <f>Données!B213</f>
        <v>Niveau B7</v>
      </c>
      <c r="C218" s="25" t="str">
        <f>IF(Données!C213="","",Données!C213-Résidus!C$14)</f>
        <v/>
      </c>
      <c r="D218" s="25" t="str">
        <f>IF(Données!D213="","",Données!D213-Résidus!D$14)</f>
        <v/>
      </c>
      <c r="E218" s="25" t="str">
        <f>IF(Données!E213="","",Données!E213-Résidus!E$14)</f>
        <v/>
      </c>
      <c r="F218" s="25" t="str">
        <f>IF(Données!F213="","",Données!F213-Résidus!F$14)</f>
        <v/>
      </c>
      <c r="G218" s="25" t="str">
        <f>IF(Données!G213="","",Données!G213-Résidus!G$14)</f>
        <v/>
      </c>
      <c r="H218" s="25" t="str">
        <f>IF(Données!H213="","",Données!H213-Résidus!H$14)</f>
        <v/>
      </c>
      <c r="I218" s="25" t="str">
        <f>IF(Données!I213="","",Données!I213-Résidus!I$14)</f>
        <v/>
      </c>
    </row>
    <row r="219" spans="2:9">
      <c r="B219" s="7" t="str">
        <f>Données!B214</f>
        <v>Niveau B7</v>
      </c>
      <c r="C219" s="25" t="str">
        <f>IF(Données!C214="","",Données!C214-Résidus!C$14)</f>
        <v/>
      </c>
      <c r="D219" s="25" t="str">
        <f>IF(Données!D214="","",Données!D214-Résidus!D$14)</f>
        <v/>
      </c>
      <c r="E219" s="25" t="str">
        <f>IF(Données!E214="","",Données!E214-Résidus!E$14)</f>
        <v/>
      </c>
      <c r="F219" s="25" t="str">
        <f>IF(Données!F214="","",Données!F214-Résidus!F$14)</f>
        <v/>
      </c>
      <c r="G219" s="25" t="str">
        <f>IF(Données!G214="","",Données!G214-Résidus!G$14)</f>
        <v/>
      </c>
      <c r="H219" s="25" t="str">
        <f>IF(Données!H214="","",Données!H214-Résidus!H$14)</f>
        <v/>
      </c>
      <c r="I219" s="25" t="str">
        <f>IF(Données!I214="","",Données!I214-Résidus!I$14)</f>
        <v/>
      </c>
    </row>
    <row r="220" spans="2:9">
      <c r="B220" s="7" t="str">
        <f>Données!B215</f>
        <v>Niveau B7</v>
      </c>
      <c r="C220" s="25" t="str">
        <f>IF(Données!C215="","",Données!C215-Résidus!C$14)</f>
        <v/>
      </c>
      <c r="D220" s="25" t="str">
        <f>IF(Données!D215="","",Données!D215-Résidus!D$14)</f>
        <v/>
      </c>
      <c r="E220" s="25" t="str">
        <f>IF(Données!E215="","",Données!E215-Résidus!E$14)</f>
        <v/>
      </c>
      <c r="F220" s="25" t="str">
        <f>IF(Données!F215="","",Données!F215-Résidus!F$14)</f>
        <v/>
      </c>
      <c r="G220" s="25" t="str">
        <f>IF(Données!G215="","",Données!G215-Résidus!G$14)</f>
        <v/>
      </c>
      <c r="H220" s="25" t="str">
        <f>IF(Données!H215="","",Données!H215-Résidus!H$14)</f>
        <v/>
      </c>
      <c r="I220" s="25" t="str">
        <f>IF(Données!I215="","",Données!I215-Résidus!I$14)</f>
        <v/>
      </c>
    </row>
    <row r="221" spans="2:9">
      <c r="B221" s="7" t="str">
        <f>Données!B216</f>
        <v>Niveau B7</v>
      </c>
      <c r="C221" s="25" t="str">
        <f>IF(Données!C216="","",Données!C216-Résidus!C$14)</f>
        <v/>
      </c>
      <c r="D221" s="25" t="str">
        <f>IF(Données!D216="","",Données!D216-Résidus!D$14)</f>
        <v/>
      </c>
      <c r="E221" s="25" t="str">
        <f>IF(Données!E216="","",Données!E216-Résidus!E$14)</f>
        <v/>
      </c>
      <c r="F221" s="25" t="str">
        <f>IF(Données!F216="","",Données!F216-Résidus!F$14)</f>
        <v/>
      </c>
      <c r="G221" s="25" t="str">
        <f>IF(Données!G216="","",Données!G216-Résidus!G$14)</f>
        <v/>
      </c>
      <c r="H221" s="25" t="str">
        <f>IF(Données!H216="","",Données!H216-Résidus!H$14)</f>
        <v/>
      </c>
      <c r="I221" s="25" t="str">
        <f>IF(Données!I216="","",Données!I216-Résidus!I$14)</f>
        <v/>
      </c>
    </row>
    <row r="222" spans="2:9">
      <c r="B222" s="7" t="str">
        <f>Données!B217</f>
        <v>Niveau B7</v>
      </c>
      <c r="C222" s="25" t="str">
        <f>IF(Données!C217="","",Données!C217-Résidus!C$14)</f>
        <v/>
      </c>
      <c r="D222" s="25" t="str">
        <f>IF(Données!D217="","",Données!D217-Résidus!D$14)</f>
        <v/>
      </c>
      <c r="E222" s="25" t="str">
        <f>IF(Données!E217="","",Données!E217-Résidus!E$14)</f>
        <v/>
      </c>
      <c r="F222" s="25" t="str">
        <f>IF(Données!F217="","",Données!F217-Résidus!F$14)</f>
        <v/>
      </c>
      <c r="G222" s="25" t="str">
        <f>IF(Données!G217="","",Données!G217-Résidus!G$14)</f>
        <v/>
      </c>
      <c r="H222" s="25" t="str">
        <f>IF(Données!H217="","",Données!H217-Résidus!H$14)</f>
        <v/>
      </c>
      <c r="I222" s="25" t="str">
        <f>IF(Données!I217="","",Données!I217-Résidus!I$14)</f>
        <v/>
      </c>
    </row>
    <row r="223" spans="2:9">
      <c r="B223" s="7" t="str">
        <f>Données!B218</f>
        <v>Niveau B7</v>
      </c>
      <c r="C223" s="25" t="str">
        <f>IF(Données!C218="","",Données!C218-Résidus!C$14)</f>
        <v/>
      </c>
      <c r="D223" s="25" t="str">
        <f>IF(Données!D218="","",Données!D218-Résidus!D$14)</f>
        <v/>
      </c>
      <c r="E223" s="25" t="str">
        <f>IF(Données!E218="","",Données!E218-Résidus!E$14)</f>
        <v/>
      </c>
      <c r="F223" s="25" t="str">
        <f>IF(Données!F218="","",Données!F218-Résidus!F$14)</f>
        <v/>
      </c>
      <c r="G223" s="25" t="str">
        <f>IF(Données!G218="","",Données!G218-Résidus!G$14)</f>
        <v/>
      </c>
      <c r="H223" s="25" t="str">
        <f>IF(Données!H218="","",Données!H218-Résidus!H$14)</f>
        <v/>
      </c>
      <c r="I223" s="25" t="str">
        <f>IF(Données!I218="","",Données!I218-Résidus!I$14)</f>
        <v/>
      </c>
    </row>
    <row r="224" spans="2:9">
      <c r="B224" s="7" t="str">
        <f>Données!B219</f>
        <v>Niveau B7</v>
      </c>
      <c r="C224" s="25" t="str">
        <f>IF(Données!C219="","",Données!C219-Résidus!C$14)</f>
        <v/>
      </c>
      <c r="D224" s="25" t="str">
        <f>IF(Données!D219="","",Données!D219-Résidus!D$14)</f>
        <v/>
      </c>
      <c r="E224" s="25" t="str">
        <f>IF(Données!E219="","",Données!E219-Résidus!E$14)</f>
        <v/>
      </c>
      <c r="F224" s="25" t="str">
        <f>IF(Données!F219="","",Données!F219-Résidus!F$14)</f>
        <v/>
      </c>
      <c r="G224" s="25" t="str">
        <f>IF(Données!G219="","",Données!G219-Résidus!G$14)</f>
        <v/>
      </c>
      <c r="H224" s="25" t="str">
        <f>IF(Données!H219="","",Données!H219-Résidus!H$14)</f>
        <v/>
      </c>
      <c r="I224" s="25" t="str">
        <f>IF(Données!I219="","",Données!I219-Résidus!I$14)</f>
        <v/>
      </c>
    </row>
    <row r="225" spans="2:9">
      <c r="B225" s="7" t="str">
        <f>Données!B220</f>
        <v>Niveau B7</v>
      </c>
      <c r="C225" s="25" t="str">
        <f>IF(Données!C220="","",Données!C220-Résidus!C$14)</f>
        <v/>
      </c>
      <c r="D225" s="25" t="str">
        <f>IF(Données!D220="","",Données!D220-Résidus!D$14)</f>
        <v/>
      </c>
      <c r="E225" s="25" t="str">
        <f>IF(Données!E220="","",Données!E220-Résidus!E$14)</f>
        <v/>
      </c>
      <c r="F225" s="25" t="str">
        <f>IF(Données!F220="","",Données!F220-Résidus!F$14)</f>
        <v/>
      </c>
      <c r="G225" s="25" t="str">
        <f>IF(Données!G220="","",Données!G220-Résidus!G$14)</f>
        <v/>
      </c>
      <c r="H225" s="25" t="str">
        <f>IF(Données!H220="","",Données!H220-Résidus!H$14)</f>
        <v/>
      </c>
      <c r="I225" s="25" t="str">
        <f>IF(Données!I220="","",Données!I220-Résidus!I$14)</f>
        <v/>
      </c>
    </row>
    <row r="226" spans="2:9">
      <c r="B226" s="7" t="str">
        <f>Données!B221</f>
        <v>Niveau B7</v>
      </c>
      <c r="C226" s="25" t="str">
        <f>IF(Données!C221="","",Données!C221-Résidus!C$14)</f>
        <v/>
      </c>
      <c r="D226" s="25" t="str">
        <f>IF(Données!D221="","",Données!D221-Résidus!D$14)</f>
        <v/>
      </c>
      <c r="E226" s="25" t="str">
        <f>IF(Données!E221="","",Données!E221-Résidus!E$14)</f>
        <v/>
      </c>
      <c r="F226" s="25" t="str">
        <f>IF(Données!F221="","",Données!F221-Résidus!F$14)</f>
        <v/>
      </c>
      <c r="G226" s="25" t="str">
        <f>IF(Données!G221="","",Données!G221-Résidus!G$14)</f>
        <v/>
      </c>
      <c r="H226" s="25" t="str">
        <f>IF(Données!H221="","",Données!H221-Résidus!H$14)</f>
        <v/>
      </c>
      <c r="I226" s="25" t="str">
        <f>IF(Données!I221="","",Données!I221-Résidus!I$14)</f>
        <v/>
      </c>
    </row>
    <row r="227" spans="2:9">
      <c r="B227" s="7" t="str">
        <f>Données!B222</f>
        <v>Niveau B7</v>
      </c>
      <c r="C227" s="25" t="str">
        <f>IF(Données!C222="","",Données!C222-Résidus!C$14)</f>
        <v/>
      </c>
      <c r="D227" s="25" t="str">
        <f>IF(Données!D222="","",Données!D222-Résidus!D$14)</f>
        <v/>
      </c>
      <c r="E227" s="25" t="str">
        <f>IF(Données!E222="","",Données!E222-Résidus!E$14)</f>
        <v/>
      </c>
      <c r="F227" s="25" t="str">
        <f>IF(Données!F222="","",Données!F222-Résidus!F$14)</f>
        <v/>
      </c>
      <c r="G227" s="25" t="str">
        <f>IF(Données!G222="","",Données!G222-Résidus!G$14)</f>
        <v/>
      </c>
      <c r="H227" s="25" t="str">
        <f>IF(Données!H222="","",Données!H222-Résidus!H$14)</f>
        <v/>
      </c>
      <c r="I227" s="25" t="str">
        <f>IF(Données!I222="","",Données!I222-Résidus!I$14)</f>
        <v/>
      </c>
    </row>
    <row r="228" spans="2:9">
      <c r="B228" s="7" t="str">
        <f>Données!B223</f>
        <v>Niveau B7</v>
      </c>
      <c r="C228" s="25" t="str">
        <f>IF(Données!C223="","",Données!C223-Résidus!C$14)</f>
        <v/>
      </c>
      <c r="D228" s="25" t="str">
        <f>IF(Données!D223="","",Données!D223-Résidus!D$14)</f>
        <v/>
      </c>
      <c r="E228" s="25" t="str">
        <f>IF(Données!E223="","",Données!E223-Résidus!E$14)</f>
        <v/>
      </c>
      <c r="F228" s="25" t="str">
        <f>IF(Données!F223="","",Données!F223-Résidus!F$14)</f>
        <v/>
      </c>
      <c r="G228" s="25" t="str">
        <f>IF(Données!G223="","",Données!G223-Résidus!G$14)</f>
        <v/>
      </c>
      <c r="H228" s="25" t="str">
        <f>IF(Données!H223="","",Données!H223-Résidus!H$14)</f>
        <v/>
      </c>
      <c r="I228" s="25" t="str">
        <f>IF(Données!I223="","",Données!I223-Résidus!I$14)</f>
        <v/>
      </c>
    </row>
    <row r="229" spans="2:9">
      <c r="B229" s="7" t="str">
        <f>Données!B224</f>
        <v>Niveau B7</v>
      </c>
      <c r="C229" s="25" t="str">
        <f>IF(Données!C224="","",Données!C224-Résidus!C$14)</f>
        <v/>
      </c>
      <c r="D229" s="25" t="str">
        <f>IF(Données!D224="","",Données!D224-Résidus!D$14)</f>
        <v/>
      </c>
      <c r="E229" s="25" t="str">
        <f>IF(Données!E224="","",Données!E224-Résidus!E$14)</f>
        <v/>
      </c>
      <c r="F229" s="25" t="str">
        <f>IF(Données!F224="","",Données!F224-Résidus!F$14)</f>
        <v/>
      </c>
      <c r="G229" s="25" t="str">
        <f>IF(Données!G224="","",Données!G224-Résidus!G$14)</f>
        <v/>
      </c>
      <c r="H229" s="25" t="str">
        <f>IF(Données!H224="","",Données!H224-Résidus!H$14)</f>
        <v/>
      </c>
      <c r="I229" s="25" t="str">
        <f>IF(Données!I224="","",Données!I224-Résidus!I$14)</f>
        <v/>
      </c>
    </row>
    <row r="230" spans="2:9">
      <c r="B230" s="16" t="str">
        <f>Données!B225</f>
        <v>Niveau B7</v>
      </c>
      <c r="C230" s="28" t="str">
        <f>IF(Données!C225="","",Données!C225-Résidus!C$14)</f>
        <v/>
      </c>
      <c r="D230" s="28" t="str">
        <f>IF(Données!D225="","",Données!D225-Résidus!D$14)</f>
        <v/>
      </c>
      <c r="E230" s="28" t="str">
        <f>IF(Données!E225="","",Données!E225-Résidus!E$14)</f>
        <v/>
      </c>
      <c r="F230" s="28" t="str">
        <f>IF(Données!F225="","",Données!F225-Résidus!F$14)</f>
        <v/>
      </c>
      <c r="G230" s="28" t="str">
        <f>IF(Données!G225="","",Données!G225-Résidus!G$14)</f>
        <v/>
      </c>
      <c r="H230" s="28" t="str">
        <f>IF(Données!H225="","",Données!H225-Résidus!H$14)</f>
        <v/>
      </c>
      <c r="I230" s="28" t="str">
        <f>IF(Données!I225="","",Données!I225-Résidus!I$14)</f>
        <v/>
      </c>
    </row>
    <row r="231" spans="2:9">
      <c r="C231" s="7" t="s">
        <v>154</v>
      </c>
      <c r="D231" s="7" t="s">
        <v>154</v>
      </c>
      <c r="E231" s="7" t="s">
        <v>154</v>
      </c>
      <c r="F231" s="7" t="s">
        <v>155</v>
      </c>
      <c r="G231" s="7" t="s">
        <v>154</v>
      </c>
      <c r="H231" s="7" t="s">
        <v>155</v>
      </c>
      <c r="I231" s="7" t="s">
        <v>155</v>
      </c>
    </row>
  </sheetData>
  <sheetProtection sheet="1" objects="1" scenarios="1"/>
  <mergeCells count="3">
    <mergeCell ref="B2:I2"/>
    <mergeCell ref="B3:I3"/>
    <mergeCell ref="B4:I4"/>
  </mergeCells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2:J64"/>
  <sheetViews>
    <sheetView workbookViewId="0"/>
  </sheetViews>
  <sheetFormatPr baseColWidth="10" defaultRowHeight="13.2"/>
  <cols>
    <col min="1" max="1" width="6.6640625" style="7" customWidth="1"/>
    <col min="2" max="2" width="7" style="7" customWidth="1"/>
    <col min="3" max="3" width="10.21875" style="7" customWidth="1"/>
    <col min="4" max="16384" width="11.5546875" style="7"/>
  </cols>
  <sheetData>
    <row r="2" spans="2:10" ht="13.8">
      <c r="B2" s="84" t="s">
        <v>139</v>
      </c>
    </row>
    <row r="3" spans="2:10">
      <c r="C3" s="85" t="s">
        <v>157</v>
      </c>
    </row>
    <row r="4" spans="2:10">
      <c r="C4" s="85" t="s">
        <v>205</v>
      </c>
    </row>
    <row r="5" spans="2:10">
      <c r="C5" s="10" t="s">
        <v>156</v>
      </c>
    </row>
    <row r="6" spans="2:10">
      <c r="D6" s="7" t="s">
        <v>137</v>
      </c>
    </row>
    <row r="8" spans="2:10">
      <c r="C8" s="10" t="s">
        <v>140</v>
      </c>
    </row>
    <row r="9" spans="2:10">
      <c r="C9" s="88"/>
      <c r="D9" s="104" t="s">
        <v>80</v>
      </c>
      <c r="E9" s="89" t="s">
        <v>81</v>
      </c>
      <c r="F9" s="89" t="s">
        <v>82</v>
      </c>
      <c r="G9" s="89" t="s">
        <v>83</v>
      </c>
      <c r="H9" s="89" t="s">
        <v>84</v>
      </c>
      <c r="I9" s="89" t="s">
        <v>85</v>
      </c>
      <c r="J9" s="89" t="s">
        <v>86</v>
      </c>
    </row>
    <row r="10" spans="2:10">
      <c r="C10" s="90" t="s">
        <v>71</v>
      </c>
      <c r="D10" s="23">
        <f>IF(COUNT(A1B1)=0,"",MEDIAN(A1B1))</f>
        <v>14</v>
      </c>
      <c r="E10" s="23">
        <f>IF(COUNT(A2B1)=0,"",MEDIAN(A2B1))</f>
        <v>14</v>
      </c>
      <c r="F10" s="23">
        <f>IF(COUNT(A3B1)=0,"",MEDIAN(A3B1))</f>
        <v>21</v>
      </c>
      <c r="G10" s="23">
        <f>IF(COUNT(A4B1)=0,"",MEDIAN(A4B1))</f>
        <v>25.5</v>
      </c>
      <c r="H10" s="23" t="str">
        <f>IF(COUNT(A5B1)=0,"",MEDIAN(A5B1))</f>
        <v/>
      </c>
      <c r="I10" s="23" t="str">
        <f>IF(COUNT(A6B1)=0,"",MEDIAN(A6B1))</f>
        <v/>
      </c>
      <c r="J10" s="23" t="str">
        <f>IF(COUNT(A7B1)=0,"",MEDIAN(A7B1))</f>
        <v/>
      </c>
    </row>
    <row r="11" spans="2:10">
      <c r="C11" s="90" t="s">
        <v>72</v>
      </c>
      <c r="D11" s="23">
        <f>IF(COUNT(A1B2)=0,"",MEDIAN(A1B2))</f>
        <v>14</v>
      </c>
      <c r="E11" s="23">
        <f>IF(COUNT(A2B2)=0,"",MEDIAN(A2B2))</f>
        <v>14</v>
      </c>
      <c r="F11" s="23">
        <f>IF(COUNT(A3B2)=0,"",MEDIAN(A3B2))</f>
        <v>21</v>
      </c>
      <c r="G11" s="23">
        <f>IF(COUNT(A4B2)=0,"",MEDIAN(A4B2))</f>
        <v>24</v>
      </c>
      <c r="H11" s="23" t="str">
        <f>IF(COUNT(A5B2)=0,"",MEDIAN(A5B2))</f>
        <v/>
      </c>
      <c r="I11" s="23" t="str">
        <f>IF(COUNT(A6B2)=0,"",MEDIAN(A6B2))</f>
        <v/>
      </c>
      <c r="J11" s="23" t="str">
        <f>IF(COUNT(A7B2)=0,"",MEDIAN(A7B2))</f>
        <v/>
      </c>
    </row>
    <row r="12" spans="2:10">
      <c r="C12" s="90" t="s">
        <v>73</v>
      </c>
      <c r="D12" s="23" t="str">
        <f>IF(COUNT(A1B3)=0,"",MEDIAN(A1B3))</f>
        <v/>
      </c>
      <c r="E12" s="23" t="str">
        <f>IF(COUNT(A2B3)=0,"",MEDIAN(A2B3))</f>
        <v/>
      </c>
      <c r="F12" s="23" t="str">
        <f>IF(COUNT(A3B3)=0,"",MEDIAN(A3B3))</f>
        <v/>
      </c>
      <c r="G12" s="23" t="str">
        <f>IF(COUNT(A4B3)=0,"",MEDIAN(A4B3))</f>
        <v/>
      </c>
      <c r="H12" s="23" t="str">
        <f>IF(COUNT(A5B3)=0,"",MEDIAN(A5B3))</f>
        <v/>
      </c>
      <c r="I12" s="23" t="str">
        <f>IF(COUNT(A6B3)=0,"",MEDIAN(A6B3))</f>
        <v/>
      </c>
      <c r="J12" s="23" t="str">
        <f>IF(COUNT(A7B3)=0,"",MEDIAN(A7B3))</f>
        <v/>
      </c>
    </row>
    <row r="13" spans="2:10">
      <c r="C13" s="90" t="s">
        <v>74</v>
      </c>
      <c r="D13" s="23" t="str">
        <f>IF(COUNT(A1B4)=0,"",MEDIAN(A1B4))</f>
        <v/>
      </c>
      <c r="E13" s="23" t="str">
        <f>IF(COUNT(A2B4)=0,"",MEDIAN(A2B4))</f>
        <v/>
      </c>
      <c r="F13" s="23" t="str">
        <f>IF(COUNT(A3B4)=0,"",MEDIAN(A3B4))</f>
        <v/>
      </c>
      <c r="G13" s="23" t="str">
        <f>IF(COUNT(A4B4)=0,"",MEDIAN(A4B4))</f>
        <v/>
      </c>
      <c r="H13" s="23" t="str">
        <f>IF(COUNT(A5B4)=0,"",MEDIAN(A5B4))</f>
        <v/>
      </c>
      <c r="I13" s="23" t="str">
        <f>IF(COUNT(A6B4)=0,"",MEDIAN(A6B4))</f>
        <v/>
      </c>
      <c r="J13" s="23" t="str">
        <f>IF(COUNT(A7B4)=0,"",MEDIAN(A7B4))</f>
        <v/>
      </c>
    </row>
    <row r="14" spans="2:10">
      <c r="C14" s="90" t="s">
        <v>75</v>
      </c>
      <c r="D14" s="23" t="str">
        <f>IF(COUNT(A1B5)=0,"",MEDIAN(A1B5))</f>
        <v/>
      </c>
      <c r="E14" s="23" t="str">
        <f>IF(COUNT(A2B5)=0,"",MEDIAN(A2B5))</f>
        <v/>
      </c>
      <c r="F14" s="23" t="str">
        <f>IF(COUNT(A3B5)=0,"",MEDIAN(A3B5))</f>
        <v/>
      </c>
      <c r="G14" s="23" t="str">
        <f>IF(COUNT(A4B5)=0,"",MEDIAN(A4B5))</f>
        <v/>
      </c>
      <c r="H14" s="23" t="str">
        <f>IF(COUNT(A5B5)=0,"",MEDIAN(A5B5))</f>
        <v/>
      </c>
      <c r="I14" s="23" t="str">
        <f>IF(COUNT(A6B5)=0,"",MEDIAN(A6B5))</f>
        <v/>
      </c>
      <c r="J14" s="23" t="str">
        <f>IF(COUNT(A7B5)=0,"",MEDIAN(A7B5))</f>
        <v/>
      </c>
    </row>
    <row r="15" spans="2:10">
      <c r="C15" s="90" t="s">
        <v>76</v>
      </c>
      <c r="D15" s="23" t="str">
        <f>IF(COUNT(A1B6)=0,"",MEDIAN(A1B6))</f>
        <v/>
      </c>
      <c r="E15" s="23" t="str">
        <f>IF(COUNT(A2B6)=0,"",MEDIAN(A2B6))</f>
        <v/>
      </c>
      <c r="F15" s="23" t="str">
        <f>IF(COUNT(A3B6)=0,"",MEDIAN(A3B6))</f>
        <v/>
      </c>
      <c r="G15" s="23" t="str">
        <f>IF(COUNT(A4B6)=0,"",MEDIAN(A4B6))</f>
        <v/>
      </c>
      <c r="H15" s="23" t="str">
        <f>IF(COUNT(A5B6)=0,"",MEDIAN(A5B6))</f>
        <v/>
      </c>
      <c r="I15" s="23" t="str">
        <f>IF(COUNT(A6B6)=0,"",MEDIAN(A6B6))</f>
        <v/>
      </c>
      <c r="J15" s="23" t="str">
        <f>IF(COUNT(A7B6)=0,"",MEDIAN(A7B6))</f>
        <v/>
      </c>
    </row>
    <row r="16" spans="2:10">
      <c r="C16" s="91" t="s">
        <v>77</v>
      </c>
      <c r="D16" s="23" t="str">
        <f>IF(COUNT(A1B7)=0,"",MEDIAN(A1B7))</f>
        <v/>
      </c>
      <c r="E16" s="23" t="str">
        <f>IF(COUNT(A2B7)=0,"",MEDIAN(A2B7))</f>
        <v/>
      </c>
      <c r="F16" s="23" t="str">
        <f>IF(COUNT(A3B7)=0,"",MEDIAN(A3B7))</f>
        <v/>
      </c>
      <c r="G16" s="23" t="str">
        <f>IF(COUNT(A4B7)=0,"",MEDIAN(A4B7))</f>
        <v/>
      </c>
      <c r="H16" s="23" t="str">
        <f>IF(COUNT(A5B7)=0,"",MEDIAN(A5B7))</f>
        <v/>
      </c>
      <c r="I16" s="23" t="str">
        <f>IF(COUNT(A6B7)=0,"",MEDIAN(A6B7))</f>
        <v/>
      </c>
      <c r="J16" s="23" t="str">
        <f>IF(COUNT(A7B7)=0,"",MEDIAN(A7B7))</f>
        <v/>
      </c>
    </row>
    <row r="46" spans="2:10" ht="13.8">
      <c r="B46" s="84" t="s">
        <v>147</v>
      </c>
    </row>
    <row r="48" spans="2:10">
      <c r="C48" s="105"/>
      <c r="D48" s="106" t="str">
        <f>D9</f>
        <v>A1</v>
      </c>
      <c r="E48" s="106" t="str">
        <f t="shared" ref="E48:J48" si="0">E9</f>
        <v>A2</v>
      </c>
      <c r="F48" s="106" t="str">
        <f t="shared" si="0"/>
        <v>A3</v>
      </c>
      <c r="G48" s="106" t="str">
        <f t="shared" si="0"/>
        <v>A4</v>
      </c>
      <c r="H48" s="106" t="str">
        <f t="shared" si="0"/>
        <v>A5</v>
      </c>
      <c r="I48" s="106" t="str">
        <f t="shared" si="0"/>
        <v>A6</v>
      </c>
      <c r="J48" s="106" t="str">
        <f t="shared" si="0"/>
        <v>A7</v>
      </c>
    </row>
    <row r="49" spans="3:10">
      <c r="C49" s="107" t="str">
        <f>C10</f>
        <v>B1</v>
      </c>
      <c r="D49" s="23">
        <f>IF(COUNT(A1B1)=0,"",AVERAGE(A1B1))</f>
        <v>14.2</v>
      </c>
      <c r="E49" s="23">
        <f>IF(COUNT(A2B1)=0,"",AVERAGE(A2B1))</f>
        <v>15.6</v>
      </c>
      <c r="F49" s="23">
        <f>IF(COUNT(A3B1)=0,"",AVERAGE(A3B1))</f>
        <v>21</v>
      </c>
      <c r="G49" s="23">
        <f>IF(COUNT(A4B1)=0,"",AVERAGE(A4B1))</f>
        <v>25.75</v>
      </c>
      <c r="H49" s="23" t="str">
        <f>IF(COUNT(A5B1)=0,"",AVERAGE(A5B1))</f>
        <v/>
      </c>
      <c r="I49" s="23" t="str">
        <f>IF(COUNT(A6B1)=0,"",AVERAGE(A6B1))</f>
        <v/>
      </c>
      <c r="J49" s="23" t="str">
        <f>IF(COUNT(A7B1)=0,"",AVERAGE(A7B1))</f>
        <v/>
      </c>
    </row>
    <row r="50" spans="3:10">
      <c r="C50" s="107" t="str">
        <f t="shared" ref="C50:C55" si="1">C11</f>
        <v>B2</v>
      </c>
      <c r="D50" s="23">
        <f>IF(COUNT(A1B2)=0,"",AVERAGE(A1B2))</f>
        <v>14.8</v>
      </c>
      <c r="E50" s="23">
        <f>IF(COUNT(A2B2)=0,"",AVERAGE(A2B2))</f>
        <v>16.399999999999999</v>
      </c>
      <c r="F50" s="23">
        <f>IF(COUNT(A3B2)=0,"",AVERAGE(A3B2))</f>
        <v>21.2</v>
      </c>
      <c r="G50" s="23">
        <f>IF(COUNT(A4B2)=0,"",AVERAGE(A4B2))</f>
        <v>25.2</v>
      </c>
      <c r="H50" s="23" t="str">
        <f>IF(COUNT(A5B2)=0,"",AVERAGE(A5B2))</f>
        <v/>
      </c>
      <c r="I50" s="23" t="str">
        <f>IF(COUNT(A6B2)=0,"",AVERAGE(A6B2))</f>
        <v/>
      </c>
      <c r="J50" s="23" t="str">
        <f>IF(COUNT(A7B2)=0,"",AVERAGE(A7B2))</f>
        <v/>
      </c>
    </row>
    <row r="51" spans="3:10">
      <c r="C51" s="107" t="str">
        <f t="shared" si="1"/>
        <v>B3</v>
      </c>
      <c r="D51" s="23" t="str">
        <f>IF(COUNT(A1B3)=0,"",AVERAGE(A1B3))</f>
        <v/>
      </c>
      <c r="E51" s="23" t="str">
        <f>IF(COUNT(A2B3)=0,"",AVERAGE(A2B3))</f>
        <v/>
      </c>
      <c r="F51" s="23" t="str">
        <f>IF(COUNT(A3B3)=0,"",AVERAGE(A3B3))</f>
        <v/>
      </c>
      <c r="G51" s="23" t="str">
        <f>IF(COUNT(A4B3)=0,"",AVERAGE(A4B3))</f>
        <v/>
      </c>
      <c r="H51" s="23" t="str">
        <f>IF(COUNT(A5B3)=0,"",AVERAGE(A5B3))</f>
        <v/>
      </c>
      <c r="I51" s="23" t="str">
        <f>IF(COUNT(A6B3)=0,"",AVERAGE(A6B3))</f>
        <v/>
      </c>
      <c r="J51" s="23" t="str">
        <f>IF(COUNT(A7B3)=0,"",AVERAGE(A7B3))</f>
        <v/>
      </c>
    </row>
    <row r="52" spans="3:10">
      <c r="C52" s="107" t="str">
        <f t="shared" si="1"/>
        <v>B4</v>
      </c>
      <c r="D52" s="23" t="str">
        <f>IF(COUNT(A1B4)=0,"",AVERAGE(A1B4))</f>
        <v/>
      </c>
      <c r="E52" s="23" t="str">
        <f>IF(COUNT(A2B4)=0,"",AVERAGE(A2B4))</f>
        <v/>
      </c>
      <c r="F52" s="23" t="str">
        <f>IF(COUNT(A3B4)=0,"",AVERAGE(A3B4))</f>
        <v/>
      </c>
      <c r="G52" s="23" t="str">
        <f>IF(COUNT(A4B4)=0,"",AVERAGE(A4B4))</f>
        <v/>
      </c>
      <c r="H52" s="23" t="str">
        <f>IF(COUNT(A5B4)=0,"",AVERAGE(A5B4))</f>
        <v/>
      </c>
      <c r="I52" s="23" t="str">
        <f>IF(COUNT(A6B4)=0,"",AVERAGE(A6B4))</f>
        <v/>
      </c>
      <c r="J52" s="23" t="str">
        <f>IF(COUNT(A7B4)=0,"",AVERAGE(A7B4))</f>
        <v/>
      </c>
    </row>
    <row r="53" spans="3:10">
      <c r="C53" s="107" t="str">
        <f t="shared" si="1"/>
        <v>B5</v>
      </c>
      <c r="D53" s="23" t="str">
        <f>IF(COUNT(A1B5)=0,"",AVERAGE(A1B5))</f>
        <v/>
      </c>
      <c r="E53" s="23" t="str">
        <f>IF(COUNT(A2B5)=0,"",AVERAGE(A2B5))</f>
        <v/>
      </c>
      <c r="F53" s="23" t="str">
        <f>IF(COUNT(A3B5)=0,"",AVERAGE(A3B5))</f>
        <v/>
      </c>
      <c r="G53" s="23" t="str">
        <f>IF(COUNT(A4B5)=0,"",AVERAGE(A4B5))</f>
        <v/>
      </c>
      <c r="H53" s="23" t="str">
        <f>IF(COUNT(A5B5)=0,"",AVERAGE(A5B5))</f>
        <v/>
      </c>
      <c r="I53" s="23" t="str">
        <f>IF(COUNT(A6B5)=0,"",AVERAGE(A6B5))</f>
        <v/>
      </c>
      <c r="J53" s="23" t="str">
        <f>IF(COUNT(A7B5)=0,"",AVERAGE(A7B5))</f>
        <v/>
      </c>
    </row>
    <row r="54" spans="3:10">
      <c r="C54" s="107" t="str">
        <f t="shared" si="1"/>
        <v>B6</v>
      </c>
      <c r="D54" s="23" t="str">
        <f>IF(COUNT(A1B6)=0,"",AVERAGE(A1B6))</f>
        <v/>
      </c>
      <c r="E54" s="23" t="str">
        <f>IF(COUNT(A2B6)=0,"",AVERAGE(A2B6))</f>
        <v/>
      </c>
      <c r="F54" s="23" t="str">
        <f>IF(COUNT(A3B6)=0,"",AVERAGE(A3B6))</f>
        <v/>
      </c>
      <c r="G54" s="23" t="str">
        <f>IF(COUNT(A4B6)=0,"",AVERAGE(A4B6))</f>
        <v/>
      </c>
      <c r="H54" s="23" t="str">
        <f>IF(COUNT(A5B6)=0,"",AVERAGE(A5B6))</f>
        <v/>
      </c>
      <c r="I54" s="23" t="str">
        <f>IF(COUNT(A6B6)=0,"",AVERAGE(A6B6))</f>
        <v/>
      </c>
      <c r="J54" s="23" t="str">
        <f>IF(COUNT(A7B6)=0,"",AVERAGE(A7B6))</f>
        <v/>
      </c>
    </row>
    <row r="55" spans="3:10">
      <c r="C55" s="107" t="str">
        <f t="shared" si="1"/>
        <v>B7</v>
      </c>
      <c r="D55" s="23" t="str">
        <f>IF(COUNT(A1B7)=0,"",AVERAGE(A1B7))</f>
        <v/>
      </c>
      <c r="E55" s="23" t="str">
        <f>IF(COUNT(A2B7)=0,"",AVERAGE(A2B7))</f>
        <v/>
      </c>
      <c r="F55" s="23" t="str">
        <f>IF(COUNT(A3B7)=0,"",AVERAGE(A3B7))</f>
        <v/>
      </c>
      <c r="G55" s="23" t="str">
        <f>IF(COUNT(A4B7)=0,"",AVERAGE(A4B7))</f>
        <v/>
      </c>
      <c r="H55" s="23" t="str">
        <f>IF(COUNT(A5B7)=0,"",AVERAGE(A5B7))</f>
        <v/>
      </c>
      <c r="I55" s="23" t="str">
        <f>IF(COUNT(A6B7)=0,"",AVERAGE(A6B7))</f>
        <v/>
      </c>
      <c r="J55" s="23" t="str">
        <f>IF(COUNT(A7B7)=0,"",AVERAGE(A7B7))</f>
        <v/>
      </c>
    </row>
    <row r="57" spans="3:10">
      <c r="C57" s="26" t="s">
        <v>148</v>
      </c>
      <c r="D57" s="23" t="str">
        <f>D48</f>
        <v>A1</v>
      </c>
      <c r="E57" s="23" t="str">
        <f t="shared" ref="E57:J57" si="2">E48</f>
        <v>A2</v>
      </c>
      <c r="F57" s="23" t="str">
        <f t="shared" si="2"/>
        <v>A3</v>
      </c>
      <c r="G57" s="23" t="str">
        <f t="shared" si="2"/>
        <v>A4</v>
      </c>
      <c r="H57" s="23" t="str">
        <f t="shared" si="2"/>
        <v>A5</v>
      </c>
      <c r="I57" s="23" t="str">
        <f t="shared" si="2"/>
        <v>A6</v>
      </c>
      <c r="J57" s="23" t="str">
        <f t="shared" si="2"/>
        <v>A7</v>
      </c>
    </row>
    <row r="58" spans="3:10">
      <c r="C58" s="26" t="str">
        <f>C49</f>
        <v>B1</v>
      </c>
      <c r="D58" s="23">
        <f>Test!D75</f>
        <v>2.5099785787807747</v>
      </c>
      <c r="E58" s="23">
        <f>Test!E75</f>
        <v>4.5376446840757056</v>
      </c>
      <c r="F58" s="23">
        <f>Test!F75</f>
        <v>2.4004558381776548</v>
      </c>
      <c r="G58" s="23">
        <f>Test!G75</f>
        <v>3.4299369729450948</v>
      </c>
      <c r="H58" s="23" t="str">
        <f>Test!H75</f>
        <v/>
      </c>
      <c r="I58" s="23" t="str">
        <f>Test!I75</f>
        <v/>
      </c>
      <c r="J58" s="23" t="str">
        <f>Test!J75</f>
        <v/>
      </c>
    </row>
    <row r="59" spans="3:10">
      <c r="C59" s="26" t="str">
        <f t="shared" ref="C59:C64" si="3">C50</f>
        <v>B2</v>
      </c>
      <c r="D59" s="23">
        <f>Test!D76</f>
        <v>1.9987789206217581</v>
      </c>
      <c r="E59" s="23">
        <f>Test!E76</f>
        <v>3.8005111716465083</v>
      </c>
      <c r="F59" s="23">
        <f>Test!F76</f>
        <v>2.2688223420378604</v>
      </c>
      <c r="G59" s="23">
        <f>Test!G76</f>
        <v>2.8671801262364842</v>
      </c>
      <c r="H59" s="23" t="str">
        <f>Test!H76</f>
        <v/>
      </c>
      <c r="I59" s="23" t="str">
        <f>Test!I76</f>
        <v/>
      </c>
      <c r="J59" s="23" t="str">
        <f>Test!J76</f>
        <v/>
      </c>
    </row>
    <row r="60" spans="3:10">
      <c r="C60" s="26" t="str">
        <f t="shared" si="3"/>
        <v>B3</v>
      </c>
      <c r="D60" s="23" t="str">
        <f>Test!D77</f>
        <v/>
      </c>
      <c r="E60" s="23" t="str">
        <f>Test!E77</f>
        <v/>
      </c>
      <c r="F60" s="23" t="str">
        <f>Test!F77</f>
        <v/>
      </c>
      <c r="G60" s="23" t="str">
        <f>Test!G77</f>
        <v/>
      </c>
      <c r="H60" s="23" t="str">
        <f>Test!H77</f>
        <v/>
      </c>
      <c r="I60" s="23" t="str">
        <f>Test!I77</f>
        <v/>
      </c>
      <c r="J60" s="23" t="str">
        <f>Test!J77</f>
        <v/>
      </c>
    </row>
    <row r="61" spans="3:10">
      <c r="C61" s="26" t="str">
        <f t="shared" si="3"/>
        <v>B4</v>
      </c>
      <c r="D61" s="23" t="str">
        <f>Test!D78</f>
        <v/>
      </c>
      <c r="E61" s="23" t="str">
        <f>Test!E78</f>
        <v/>
      </c>
      <c r="F61" s="23" t="str">
        <f>Test!F78</f>
        <v/>
      </c>
      <c r="G61" s="23" t="str">
        <f>Test!G78</f>
        <v/>
      </c>
      <c r="H61" s="23" t="str">
        <f>Test!H78</f>
        <v/>
      </c>
      <c r="I61" s="23" t="str">
        <f>Test!I78</f>
        <v/>
      </c>
      <c r="J61" s="23" t="str">
        <f>Test!J78</f>
        <v/>
      </c>
    </row>
    <row r="62" spans="3:10">
      <c r="C62" s="26" t="str">
        <f t="shared" si="3"/>
        <v>B5</v>
      </c>
      <c r="D62" s="23" t="str">
        <f>Test!D79</f>
        <v/>
      </c>
      <c r="E62" s="23" t="str">
        <f>Test!E79</f>
        <v/>
      </c>
      <c r="F62" s="23" t="str">
        <f>Test!F79</f>
        <v/>
      </c>
      <c r="G62" s="23" t="str">
        <f>Test!G79</f>
        <v/>
      </c>
      <c r="H62" s="23" t="str">
        <f>Test!H79</f>
        <v/>
      </c>
      <c r="I62" s="23" t="str">
        <f>Test!I79</f>
        <v/>
      </c>
      <c r="J62" s="23" t="str">
        <f>Test!J79</f>
        <v/>
      </c>
    </row>
    <row r="63" spans="3:10">
      <c r="C63" s="26" t="str">
        <f t="shared" si="3"/>
        <v>B6</v>
      </c>
      <c r="D63" s="23" t="str">
        <f>Test!D80</f>
        <v/>
      </c>
      <c r="E63" s="23" t="str">
        <f>Test!E80</f>
        <v/>
      </c>
      <c r="F63" s="23" t="str">
        <f>Test!F80</f>
        <v/>
      </c>
      <c r="G63" s="23" t="str">
        <f>Test!G80</f>
        <v/>
      </c>
      <c r="H63" s="23" t="str">
        <f>Test!H80</f>
        <v/>
      </c>
      <c r="I63" s="23" t="str">
        <f>Test!I80</f>
        <v/>
      </c>
      <c r="J63" s="23" t="str">
        <f>Test!J80</f>
        <v/>
      </c>
    </row>
    <row r="64" spans="3:10">
      <c r="C64" s="26" t="str">
        <f t="shared" si="3"/>
        <v>B7</v>
      </c>
      <c r="D64" s="23" t="str">
        <f>Test!D81</f>
        <v/>
      </c>
      <c r="E64" s="23" t="str">
        <f>Test!E81</f>
        <v/>
      </c>
      <c r="F64" s="23" t="str">
        <f>Test!F81</f>
        <v/>
      </c>
      <c r="G64" s="23" t="str">
        <f>Test!G81</f>
        <v/>
      </c>
      <c r="H64" s="23" t="str">
        <f>Test!H81</f>
        <v/>
      </c>
      <c r="I64" s="23" t="str">
        <f>Test!I81</f>
        <v/>
      </c>
      <c r="J64" s="23" t="str">
        <f>Test!J81</f>
        <v/>
      </c>
    </row>
  </sheetData>
  <sheetProtection formatCells="0" formatColumns="0"/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C2:Q116"/>
  <sheetViews>
    <sheetView workbookViewId="0">
      <selection activeCell="C2" sqref="C2:I2"/>
    </sheetView>
  </sheetViews>
  <sheetFormatPr baseColWidth="10" defaultRowHeight="13.2"/>
  <cols>
    <col min="1" max="1" width="8.5546875" style="7" customWidth="1"/>
    <col min="2" max="2" width="7" style="7" customWidth="1"/>
    <col min="3" max="7" width="11.5546875" style="7"/>
    <col min="8" max="10" width="7.5546875" style="7" customWidth="1"/>
    <col min="11" max="16384" width="11.5546875" style="7"/>
  </cols>
  <sheetData>
    <row r="2" spans="3:15" ht="13.8">
      <c r="C2" s="133" t="s">
        <v>214</v>
      </c>
      <c r="D2" s="133"/>
      <c r="E2" s="133"/>
      <c r="F2" s="133"/>
      <c r="G2" s="133"/>
      <c r="H2" s="133"/>
      <c r="I2" s="133"/>
    </row>
    <row r="5" spans="3:15">
      <c r="C5" s="9" t="s">
        <v>218</v>
      </c>
    </row>
    <row r="6" spans="3:15">
      <c r="C6" s="9" t="s">
        <v>219</v>
      </c>
    </row>
    <row r="7" spans="3:15">
      <c r="H7" s="10" t="s">
        <v>220</v>
      </c>
    </row>
    <row r="8" spans="3:15">
      <c r="C8" s="63" t="s">
        <v>215</v>
      </c>
      <c r="D8" s="63" t="s">
        <v>216</v>
      </c>
      <c r="E8" s="63" t="s">
        <v>221</v>
      </c>
      <c r="F8" s="63" t="s">
        <v>217</v>
      </c>
      <c r="I8" s="108" t="s">
        <v>222</v>
      </c>
    </row>
    <row r="9" spans="3:15">
      <c r="C9" s="63" t="s">
        <v>80</v>
      </c>
      <c r="D9" s="63" t="s">
        <v>71</v>
      </c>
      <c r="E9" s="63" t="s">
        <v>22</v>
      </c>
      <c r="F9" s="86">
        <v>12</v>
      </c>
    </row>
    <row r="10" spans="3:15">
      <c r="C10" s="63" t="s">
        <v>80</v>
      </c>
      <c r="D10" s="63" t="s">
        <v>71</v>
      </c>
      <c r="E10" s="63" t="s">
        <v>22</v>
      </c>
      <c r="F10" s="86">
        <v>14</v>
      </c>
      <c r="I10" s="9" t="s">
        <v>223</v>
      </c>
    </row>
    <row r="11" spans="3:15" ht="13.8">
      <c r="C11" s="63" t="s">
        <v>80</v>
      </c>
      <c r="D11" s="63" t="s">
        <v>71</v>
      </c>
      <c r="E11" s="63" t="s">
        <v>22</v>
      </c>
      <c r="F11" s="86">
        <v>16</v>
      </c>
      <c r="I11" s="135" t="s">
        <v>224</v>
      </c>
      <c r="J11" s="109"/>
      <c r="K11" s="109"/>
      <c r="L11" s="109"/>
      <c r="M11" s="109"/>
      <c r="N11" s="109"/>
      <c r="O11" s="110"/>
    </row>
    <row r="12" spans="3:15" ht="13.8">
      <c r="C12" s="63" t="s">
        <v>80</v>
      </c>
      <c r="D12" s="63" t="s">
        <v>71</v>
      </c>
      <c r="E12" s="63" t="s">
        <v>22</v>
      </c>
      <c r="F12" s="86">
        <v>18</v>
      </c>
      <c r="I12" s="111" t="s">
        <v>225</v>
      </c>
      <c r="J12" s="112"/>
      <c r="K12" s="113"/>
      <c r="L12" s="113"/>
      <c r="M12" s="113"/>
      <c r="N12" s="113"/>
      <c r="O12" s="114"/>
    </row>
    <row r="13" spans="3:15" ht="13.8">
      <c r="C13" s="63" t="s">
        <v>80</v>
      </c>
      <c r="D13" s="63" t="s">
        <v>71</v>
      </c>
      <c r="E13" s="63" t="s">
        <v>22</v>
      </c>
      <c r="F13" s="86">
        <v>11</v>
      </c>
      <c r="I13" s="111" t="s">
        <v>226</v>
      </c>
      <c r="J13" s="112"/>
      <c r="K13" s="113"/>
      <c r="L13" s="113"/>
      <c r="M13" s="113"/>
      <c r="N13" s="113"/>
      <c r="O13" s="114"/>
    </row>
    <row r="14" spans="3:15" ht="13.8">
      <c r="C14" s="63" t="s">
        <v>81</v>
      </c>
      <c r="D14" s="63" t="s">
        <v>71</v>
      </c>
      <c r="E14" s="63" t="s">
        <v>23</v>
      </c>
      <c r="F14" s="86">
        <v>14</v>
      </c>
      <c r="I14" s="111" t="s">
        <v>227</v>
      </c>
      <c r="J14" s="112"/>
      <c r="K14" s="113"/>
      <c r="L14" s="113"/>
      <c r="M14" s="113"/>
      <c r="N14" s="113"/>
      <c r="O14" s="114"/>
    </row>
    <row r="15" spans="3:15" ht="13.8">
      <c r="C15" s="63" t="s">
        <v>81</v>
      </c>
      <c r="D15" s="63" t="s">
        <v>71</v>
      </c>
      <c r="E15" s="63" t="s">
        <v>23</v>
      </c>
      <c r="F15" s="86">
        <v>10</v>
      </c>
      <c r="I15" s="115">
        <v>31</v>
      </c>
      <c r="J15" s="116"/>
      <c r="K15" s="117"/>
      <c r="L15" s="117"/>
      <c r="M15" s="117"/>
      <c r="N15" s="117"/>
      <c r="O15" s="118"/>
    </row>
    <row r="16" spans="3:15">
      <c r="C16" s="63" t="s">
        <v>81</v>
      </c>
      <c r="D16" s="63" t="s">
        <v>71</v>
      </c>
      <c r="E16" s="63" t="s">
        <v>23</v>
      </c>
      <c r="F16" s="86">
        <v>12</v>
      </c>
    </row>
    <row r="17" spans="3:15">
      <c r="C17" s="63" t="s">
        <v>81</v>
      </c>
      <c r="D17" s="63" t="s">
        <v>71</v>
      </c>
      <c r="E17" s="63" t="s">
        <v>23</v>
      </c>
      <c r="F17" s="86">
        <v>20</v>
      </c>
      <c r="I17" s="108" t="s">
        <v>228</v>
      </c>
    </row>
    <row r="18" spans="3:15">
      <c r="C18" s="63" t="s">
        <v>81</v>
      </c>
      <c r="D18" s="63" t="s">
        <v>71</v>
      </c>
      <c r="E18" s="63" t="s">
        <v>23</v>
      </c>
      <c r="F18" s="86">
        <v>22</v>
      </c>
    </row>
    <row r="19" spans="3:15">
      <c r="C19" s="63" t="s">
        <v>82</v>
      </c>
      <c r="D19" s="63" t="s">
        <v>71</v>
      </c>
      <c r="E19" s="63" t="s">
        <v>24</v>
      </c>
      <c r="F19" s="86">
        <v>21</v>
      </c>
      <c r="H19" s="119" t="s">
        <v>229</v>
      </c>
    </row>
    <row r="20" spans="3:15">
      <c r="C20" s="63" t="s">
        <v>82</v>
      </c>
      <c r="D20" s="63" t="s">
        <v>71</v>
      </c>
      <c r="E20" s="63" t="s">
        <v>24</v>
      </c>
      <c r="F20" s="86">
        <v>19</v>
      </c>
    </row>
    <row r="21" spans="3:15">
      <c r="C21" s="63" t="s">
        <v>82</v>
      </c>
      <c r="D21" s="63" t="s">
        <v>71</v>
      </c>
      <c r="E21" s="63" t="s">
        <v>24</v>
      </c>
      <c r="F21" s="86">
        <v>18</v>
      </c>
      <c r="I21" s="9" t="s">
        <v>230</v>
      </c>
    </row>
    <row r="22" spans="3:15" ht="13.8">
      <c r="C22" s="63" t="s">
        <v>82</v>
      </c>
      <c r="D22" s="63" t="s">
        <v>71</v>
      </c>
      <c r="E22" s="63" t="s">
        <v>24</v>
      </c>
      <c r="F22" s="86">
        <v>22</v>
      </c>
      <c r="I22" s="135" t="s">
        <v>231</v>
      </c>
      <c r="J22" s="109"/>
      <c r="K22" s="109"/>
      <c r="L22" s="109"/>
      <c r="M22" s="109"/>
      <c r="N22" s="109"/>
      <c r="O22" s="110"/>
    </row>
    <row r="23" spans="3:15" ht="13.8">
      <c r="C23" s="63" t="s">
        <v>82</v>
      </c>
      <c r="D23" s="63" t="s">
        <v>71</v>
      </c>
      <c r="E23" s="63" t="s">
        <v>24</v>
      </c>
      <c r="F23" s="86">
        <v>25</v>
      </c>
      <c r="I23" s="134" t="s">
        <v>232</v>
      </c>
      <c r="J23" s="113"/>
      <c r="K23" s="113"/>
      <c r="L23" s="113"/>
      <c r="M23" s="113"/>
      <c r="N23" s="113"/>
      <c r="O23" s="114"/>
    </row>
    <row r="24" spans="3:15" ht="13.8">
      <c r="C24" s="63" t="s">
        <v>83</v>
      </c>
      <c r="D24" s="63" t="s">
        <v>71</v>
      </c>
      <c r="E24" s="63" t="s">
        <v>25</v>
      </c>
      <c r="F24" s="86">
        <v>27</v>
      </c>
      <c r="I24" s="111" t="s">
        <v>233</v>
      </c>
      <c r="J24" s="113"/>
      <c r="K24" s="113"/>
      <c r="L24" s="113"/>
      <c r="M24" s="113"/>
      <c r="N24" s="113"/>
      <c r="O24" s="114"/>
    </row>
    <row r="25" spans="3:15" ht="13.8">
      <c r="C25" s="63" t="s">
        <v>83</v>
      </c>
      <c r="D25" s="63" t="s">
        <v>71</v>
      </c>
      <c r="E25" s="63" t="s">
        <v>25</v>
      </c>
      <c r="F25" s="86">
        <v>22</v>
      </c>
      <c r="I25" s="111"/>
      <c r="J25" s="113"/>
      <c r="K25" s="113"/>
      <c r="L25" s="113"/>
      <c r="M25" s="113"/>
      <c r="N25" s="113"/>
      <c r="O25" s="114"/>
    </row>
    <row r="26" spans="3:15" ht="13.8">
      <c r="C26" s="63" t="s">
        <v>83</v>
      </c>
      <c r="D26" s="63" t="s">
        <v>71</v>
      </c>
      <c r="E26" s="63" t="s">
        <v>25</v>
      </c>
      <c r="F26" s="86">
        <v>24</v>
      </c>
      <c r="I26" s="111" t="s">
        <v>234</v>
      </c>
      <c r="J26" s="113"/>
      <c r="K26" s="113"/>
      <c r="L26" s="113"/>
      <c r="M26" s="113"/>
      <c r="N26" s="113"/>
      <c r="O26" s="114"/>
    </row>
    <row r="27" spans="3:15" ht="13.8">
      <c r="C27" s="63" t="s">
        <v>83</v>
      </c>
      <c r="D27" s="63" t="s">
        <v>71</v>
      </c>
      <c r="E27" s="63" t="s">
        <v>25</v>
      </c>
      <c r="F27" s="86">
        <v>23</v>
      </c>
      <c r="I27" s="111" t="s">
        <v>235</v>
      </c>
      <c r="J27" s="113"/>
      <c r="K27" s="113"/>
      <c r="L27" s="113"/>
      <c r="M27" s="113"/>
      <c r="N27" s="113"/>
      <c r="O27" s="114"/>
    </row>
    <row r="28" spans="3:15" ht="13.8">
      <c r="C28" s="63" t="s">
        <v>80</v>
      </c>
      <c r="D28" s="63" t="s">
        <v>72</v>
      </c>
      <c r="E28" s="63" t="s">
        <v>29</v>
      </c>
      <c r="F28" s="86">
        <v>12</v>
      </c>
      <c r="I28" s="111" t="s">
        <v>236</v>
      </c>
      <c r="J28" s="113"/>
      <c r="K28" s="113"/>
      <c r="L28" s="113"/>
      <c r="M28" s="113"/>
      <c r="N28" s="113"/>
      <c r="O28" s="114"/>
    </row>
    <row r="29" spans="3:15" ht="13.8">
      <c r="C29" s="63" t="s">
        <v>80</v>
      </c>
      <c r="D29" s="63" t="s">
        <v>72</v>
      </c>
      <c r="E29" s="63" t="s">
        <v>29</v>
      </c>
      <c r="F29" s="86">
        <v>14</v>
      </c>
      <c r="I29" s="111" t="s">
        <v>237</v>
      </c>
      <c r="J29" s="113"/>
      <c r="K29" s="113"/>
      <c r="L29" s="113"/>
      <c r="M29" s="113"/>
      <c r="N29" s="113"/>
      <c r="O29" s="114"/>
    </row>
    <row r="30" spans="3:15" ht="13.8">
      <c r="C30" s="63" t="s">
        <v>80</v>
      </c>
      <c r="D30" s="63" t="s">
        <v>72</v>
      </c>
      <c r="E30" s="63" t="s">
        <v>29</v>
      </c>
      <c r="F30" s="86">
        <v>16</v>
      </c>
      <c r="I30" s="111" t="s">
        <v>238</v>
      </c>
      <c r="J30" s="113"/>
      <c r="K30" s="113"/>
      <c r="L30" s="113"/>
      <c r="M30" s="113"/>
      <c r="N30" s="113"/>
      <c r="O30" s="114"/>
    </row>
    <row r="31" spans="3:15" ht="13.8">
      <c r="C31" s="63" t="s">
        <v>80</v>
      </c>
      <c r="D31" s="63" t="s">
        <v>72</v>
      </c>
      <c r="E31" s="63" t="s">
        <v>29</v>
      </c>
      <c r="F31" s="86">
        <v>18</v>
      </c>
      <c r="I31" s="115" t="s">
        <v>239</v>
      </c>
      <c r="J31" s="117"/>
      <c r="K31" s="117"/>
      <c r="L31" s="117"/>
      <c r="M31" s="117"/>
      <c r="N31" s="117"/>
      <c r="O31" s="118"/>
    </row>
    <row r="32" spans="3:15">
      <c r="C32" s="63" t="s">
        <v>80</v>
      </c>
      <c r="D32" s="63" t="s">
        <v>72</v>
      </c>
      <c r="E32" s="63" t="s">
        <v>29</v>
      </c>
      <c r="F32" s="86">
        <v>14</v>
      </c>
    </row>
    <row r="33" spans="3:16">
      <c r="C33" s="63" t="s">
        <v>81</v>
      </c>
      <c r="D33" s="63" t="s">
        <v>72</v>
      </c>
      <c r="E33" s="63" t="s">
        <v>30</v>
      </c>
      <c r="F33" s="86">
        <v>14</v>
      </c>
      <c r="I33" s="9" t="s">
        <v>240</v>
      </c>
    </row>
    <row r="34" spans="3:16">
      <c r="C34" s="63" t="s">
        <v>81</v>
      </c>
      <c r="D34" s="63" t="s">
        <v>72</v>
      </c>
      <c r="E34" s="63" t="s">
        <v>30</v>
      </c>
      <c r="F34" s="86">
        <v>14</v>
      </c>
    </row>
    <row r="35" spans="3:16">
      <c r="C35" s="63" t="s">
        <v>81</v>
      </c>
      <c r="D35" s="63" t="s">
        <v>72</v>
      </c>
      <c r="E35" s="63" t="s">
        <v>30</v>
      </c>
      <c r="F35" s="86">
        <v>12</v>
      </c>
      <c r="H35" s="10" t="s">
        <v>241</v>
      </c>
    </row>
    <row r="36" spans="3:16">
      <c r="C36" s="63" t="s">
        <v>81</v>
      </c>
      <c r="D36" s="63" t="s">
        <v>72</v>
      </c>
      <c r="E36" s="63" t="s">
        <v>30</v>
      </c>
      <c r="F36" s="86">
        <v>20</v>
      </c>
      <c r="H36" s="9" t="s">
        <v>244</v>
      </c>
    </row>
    <row r="37" spans="3:16">
      <c r="C37" s="63" t="s">
        <v>81</v>
      </c>
      <c r="D37" s="63" t="s">
        <v>72</v>
      </c>
      <c r="E37" s="63" t="s">
        <v>30</v>
      </c>
      <c r="F37" s="86">
        <v>22</v>
      </c>
    </row>
    <row r="38" spans="3:16" ht="13.8">
      <c r="C38" s="63" t="s">
        <v>82</v>
      </c>
      <c r="D38" s="63" t="s">
        <v>72</v>
      </c>
      <c r="E38" s="63" t="s">
        <v>31</v>
      </c>
      <c r="F38" s="86">
        <v>21</v>
      </c>
      <c r="I38" s="134" t="s">
        <v>242</v>
      </c>
      <c r="J38" s="136"/>
      <c r="K38" s="136"/>
      <c r="L38" s="136"/>
      <c r="M38" s="136"/>
      <c r="N38" s="136"/>
      <c r="O38" s="136"/>
      <c r="P38" s="136"/>
    </row>
    <row r="39" spans="3:16" ht="13.8">
      <c r="C39" s="63" t="s">
        <v>82</v>
      </c>
      <c r="D39" s="63" t="s">
        <v>72</v>
      </c>
      <c r="E39" s="63" t="s">
        <v>31</v>
      </c>
      <c r="F39" s="86">
        <v>20</v>
      </c>
      <c r="I39" s="134" t="s">
        <v>243</v>
      </c>
      <c r="J39" s="136"/>
      <c r="K39" s="136"/>
      <c r="L39" s="136"/>
      <c r="M39" s="136"/>
      <c r="N39" s="136"/>
      <c r="O39" s="136"/>
      <c r="P39" s="136"/>
    </row>
    <row r="40" spans="3:16">
      <c r="C40" s="63" t="s">
        <v>82</v>
      </c>
      <c r="D40" s="63" t="s">
        <v>72</v>
      </c>
      <c r="E40" s="63" t="s">
        <v>31</v>
      </c>
      <c r="F40" s="86">
        <v>18</v>
      </c>
    </row>
    <row r="41" spans="3:16">
      <c r="C41" s="63" t="s">
        <v>82</v>
      </c>
      <c r="D41" s="63" t="s">
        <v>72</v>
      </c>
      <c r="E41" s="63" t="s">
        <v>31</v>
      </c>
      <c r="F41" s="86">
        <v>22</v>
      </c>
    </row>
    <row r="42" spans="3:16">
      <c r="C42" s="63" t="s">
        <v>82</v>
      </c>
      <c r="D42" s="63" t="s">
        <v>72</v>
      </c>
      <c r="E42" s="63" t="s">
        <v>31</v>
      </c>
      <c r="F42" s="86">
        <v>25</v>
      </c>
    </row>
    <row r="43" spans="3:16">
      <c r="C43" s="63" t="s">
        <v>83</v>
      </c>
      <c r="D43" s="63" t="s">
        <v>72</v>
      </c>
      <c r="E43" s="63" t="s">
        <v>32</v>
      </c>
      <c r="F43" s="86">
        <v>27</v>
      </c>
    </row>
    <row r="44" spans="3:16">
      <c r="C44" s="63" t="s">
        <v>83</v>
      </c>
      <c r="D44" s="63" t="s">
        <v>72</v>
      </c>
      <c r="E44" s="63" t="s">
        <v>32</v>
      </c>
      <c r="F44" s="86">
        <v>22</v>
      </c>
    </row>
    <row r="45" spans="3:16">
      <c r="C45" s="63" t="s">
        <v>83</v>
      </c>
      <c r="D45" s="63" t="s">
        <v>72</v>
      </c>
      <c r="E45" s="63" t="s">
        <v>32</v>
      </c>
      <c r="F45" s="86">
        <v>24</v>
      </c>
    </row>
    <row r="46" spans="3:16">
      <c r="C46" s="63" t="s">
        <v>83</v>
      </c>
      <c r="D46" s="63" t="s">
        <v>72</v>
      </c>
      <c r="E46" s="63" t="s">
        <v>32</v>
      </c>
      <c r="F46" s="86">
        <v>23</v>
      </c>
    </row>
    <row r="47" spans="3:16">
      <c r="C47" s="63" t="s">
        <v>83</v>
      </c>
      <c r="D47" s="63" t="s">
        <v>72</v>
      </c>
      <c r="E47" s="63" t="s">
        <v>32</v>
      </c>
      <c r="F47" s="86">
        <v>30</v>
      </c>
    </row>
    <row r="69" spans="8:14">
      <c r="H69" s="56" t="s">
        <v>245</v>
      </c>
    </row>
    <row r="70" spans="8:14">
      <c r="H70" s="9"/>
    </row>
    <row r="71" spans="8:14" ht="13.8">
      <c r="I71" s="134" t="s">
        <v>248</v>
      </c>
      <c r="J71" s="137"/>
      <c r="K71" s="137"/>
      <c r="L71" s="137"/>
      <c r="M71" s="137"/>
      <c r="N71" s="137"/>
    </row>
    <row r="72" spans="8:14" ht="13.8">
      <c r="I72" s="134" t="s">
        <v>246</v>
      </c>
      <c r="J72" s="137"/>
      <c r="K72" s="137"/>
      <c r="L72" s="137"/>
      <c r="M72" s="137"/>
      <c r="N72" s="137"/>
    </row>
    <row r="73" spans="8:14" ht="13.8">
      <c r="I73" s="134" t="s">
        <v>247</v>
      </c>
      <c r="J73" s="137"/>
      <c r="K73" s="137"/>
      <c r="L73" s="137"/>
      <c r="M73" s="137"/>
      <c r="N73" s="137"/>
    </row>
    <row r="104" spans="8:17">
      <c r="H104" s="56" t="s">
        <v>260</v>
      </c>
    </row>
    <row r="105" spans="8:17">
      <c r="H105" s="9"/>
    </row>
    <row r="106" spans="8:17" ht="13.8">
      <c r="I106" s="134" t="s">
        <v>259</v>
      </c>
      <c r="J106" s="137"/>
      <c r="K106" s="137"/>
      <c r="L106" s="137"/>
      <c r="M106" s="137"/>
      <c r="N106" s="137"/>
      <c r="O106" s="137"/>
      <c r="P106" s="137"/>
      <c r="Q106" s="137"/>
    </row>
    <row r="107" spans="8:17" ht="13.8">
      <c r="I107" s="134" t="s">
        <v>249</v>
      </c>
      <c r="J107" s="137"/>
      <c r="K107" s="137"/>
      <c r="L107" s="137"/>
      <c r="M107" s="137"/>
      <c r="N107" s="137"/>
      <c r="O107" s="137"/>
      <c r="P107" s="137"/>
      <c r="Q107" s="137"/>
    </row>
    <row r="108" spans="8:17" ht="13.8">
      <c r="I108" s="134" t="s">
        <v>250</v>
      </c>
      <c r="J108" s="137"/>
      <c r="K108" s="137"/>
      <c r="L108" s="137"/>
      <c r="M108" s="137"/>
      <c r="N108" s="137"/>
      <c r="O108" s="137"/>
      <c r="P108" s="137"/>
      <c r="Q108" s="137"/>
    </row>
    <row r="109" spans="8:17" ht="13.8">
      <c r="I109" s="134" t="s">
        <v>251</v>
      </c>
      <c r="J109" s="137"/>
      <c r="K109" s="137"/>
      <c r="L109" s="137"/>
      <c r="M109" s="137"/>
      <c r="N109" s="137"/>
      <c r="O109" s="137"/>
      <c r="P109" s="137"/>
      <c r="Q109" s="137"/>
    </row>
    <row r="110" spans="8:17" ht="13.8">
      <c r="I110" s="134" t="s">
        <v>252</v>
      </c>
      <c r="J110" s="137"/>
      <c r="K110" s="137"/>
      <c r="L110" s="137"/>
      <c r="M110" s="137"/>
      <c r="N110" s="137"/>
      <c r="O110" s="137"/>
      <c r="P110" s="137"/>
      <c r="Q110" s="137"/>
    </row>
    <row r="111" spans="8:17" ht="13.8">
      <c r="I111" s="134" t="s">
        <v>253</v>
      </c>
      <c r="J111" s="137"/>
      <c r="K111" s="137"/>
      <c r="L111" s="137"/>
      <c r="M111" s="137"/>
      <c r="N111" s="137"/>
      <c r="O111" s="137"/>
      <c r="P111" s="137"/>
      <c r="Q111" s="137"/>
    </row>
    <row r="112" spans="8:17" ht="13.8">
      <c r="I112" s="134" t="s">
        <v>254</v>
      </c>
      <c r="J112" s="137"/>
      <c r="K112" s="137"/>
      <c r="L112" s="137"/>
      <c r="M112" s="137"/>
      <c r="N112" s="137"/>
      <c r="O112" s="137"/>
      <c r="P112" s="137"/>
      <c r="Q112" s="137"/>
    </row>
    <row r="113" spans="9:17" ht="13.8">
      <c r="I113" s="134" t="s">
        <v>255</v>
      </c>
      <c r="J113" s="137"/>
      <c r="K113" s="137"/>
      <c r="L113" s="137"/>
      <c r="M113" s="137"/>
      <c r="N113" s="137"/>
      <c r="O113" s="137"/>
      <c r="P113" s="137"/>
      <c r="Q113" s="137"/>
    </row>
    <row r="114" spans="9:17" ht="13.8">
      <c r="I114" s="134" t="s">
        <v>256</v>
      </c>
      <c r="J114" s="137"/>
      <c r="K114" s="137"/>
      <c r="L114" s="137"/>
      <c r="M114" s="137"/>
      <c r="N114" s="137"/>
      <c r="O114" s="137"/>
      <c r="P114" s="137"/>
      <c r="Q114" s="137"/>
    </row>
    <row r="115" spans="9:17" ht="13.8">
      <c r="I115" s="134" t="s">
        <v>257</v>
      </c>
      <c r="J115" s="137"/>
      <c r="K115" s="137"/>
      <c r="L115" s="137"/>
      <c r="M115" s="137"/>
      <c r="N115" s="137"/>
      <c r="O115" s="137"/>
      <c r="P115" s="137"/>
      <c r="Q115" s="137"/>
    </row>
    <row r="116" spans="9:17" ht="13.8">
      <c r="I116" s="134" t="s">
        <v>258</v>
      </c>
      <c r="J116" s="137"/>
      <c r="K116" s="137"/>
      <c r="L116" s="137"/>
      <c r="M116" s="137"/>
      <c r="N116" s="137"/>
      <c r="O116" s="137"/>
      <c r="P116" s="137"/>
      <c r="Q116" s="137"/>
    </row>
  </sheetData>
  <sheetProtection sheet="1" objects="1" scenarios="1"/>
  <mergeCells count="1">
    <mergeCell ref="C2:I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5"/>
  <sheetViews>
    <sheetView workbookViewId="0"/>
  </sheetViews>
  <sheetFormatPr baseColWidth="10" defaultRowHeight="13.2"/>
  <sheetData>
    <row r="1" spans="2:4" ht="13.8" thickBot="1"/>
    <row r="2" spans="2:4">
      <c r="B2" s="5" t="s">
        <v>182</v>
      </c>
      <c r="C2" s="6">
        <v>-0.74287499999999995</v>
      </c>
    </row>
    <row r="3" spans="2:4" ht="13.8" thickBot="1">
      <c r="B3" s="4" t="s">
        <v>183</v>
      </c>
      <c r="C3" s="2">
        <v>-0.30099999999999988</v>
      </c>
    </row>
    <row r="5" spans="2:4" ht="13.8" thickBot="1"/>
    <row r="6" spans="2:4">
      <c r="B6" s="5" t="s">
        <v>182</v>
      </c>
      <c r="C6" s="6">
        <v>-1.4862499999999996</v>
      </c>
      <c r="D6" s="6">
        <v>4.9999999999968125E-4</v>
      </c>
    </row>
    <row r="7" spans="2:4" ht="13.8" thickBot="1">
      <c r="B7" s="4" t="s">
        <v>183</v>
      </c>
      <c r="C7" s="2">
        <v>-0.53600000000000048</v>
      </c>
      <c r="D7" s="2">
        <v>-6.5999999999999281E-2</v>
      </c>
    </row>
    <row r="9" spans="2:4" ht="13.8" thickBot="1"/>
    <row r="10" spans="2:4">
      <c r="B10" s="5" t="s">
        <v>184</v>
      </c>
      <c r="C10" s="6">
        <v>-1.0111250000000001</v>
      </c>
    </row>
    <row r="11" spans="2:4" ht="13.8" thickBot="1">
      <c r="B11" s="4" t="s">
        <v>185</v>
      </c>
      <c r="C11" s="2">
        <v>-3.27499999999998E-2</v>
      </c>
    </row>
    <row r="13" spans="2:4" ht="13.8" thickBot="1"/>
    <row r="14" spans="2:4">
      <c r="B14" s="5" t="s">
        <v>184</v>
      </c>
      <c r="C14" s="6">
        <v>-1.4862499999999996</v>
      </c>
      <c r="D14" s="6">
        <v>-0.53600000000000048</v>
      </c>
    </row>
    <row r="15" spans="2:4" ht="13.8" thickBot="1">
      <c r="B15" s="4" t="s">
        <v>185</v>
      </c>
      <c r="C15" s="2">
        <v>4.9999999999968125E-4</v>
      </c>
      <c r="D15" s="2">
        <v>-6.5999999999999281E-2</v>
      </c>
    </row>
  </sheetData>
  <pageMargins left="0.7" right="0.7" top="0.75" bottom="0.75" header="0.3" footer="0.3"/>
  <ignoredErrors>
    <ignoredError sqref="B2:B3 B6:B7 B10:B11 B14:B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I25"/>
  <sheetViews>
    <sheetView workbookViewId="0"/>
  </sheetViews>
  <sheetFormatPr baseColWidth="10" defaultRowHeight="13.2"/>
  <sheetData>
    <row r="1" spans="2:4" ht="13.8" thickBot="1"/>
    <row r="2" spans="2:4">
      <c r="B2" s="5" t="s">
        <v>184</v>
      </c>
      <c r="C2" s="6">
        <v>22.15</v>
      </c>
    </row>
    <row r="3" spans="2:4">
      <c r="B3" s="3" t="s">
        <v>185</v>
      </c>
      <c r="C3" s="1">
        <v>22.733333333333341</v>
      </c>
    </row>
    <row r="4" spans="2:4">
      <c r="B4" s="3" t="s">
        <v>190</v>
      </c>
      <c r="C4" s="1">
        <v>27.833333333333336</v>
      </c>
    </row>
    <row r="5" spans="2:4">
      <c r="B5" s="3" t="s">
        <v>191</v>
      </c>
      <c r="C5" s="1">
        <v>26.900000000000002</v>
      </c>
    </row>
    <row r="6" spans="2:4">
      <c r="B6" s="3" t="s">
        <v>192</v>
      </c>
      <c r="C6" s="1">
        <v>27.783333333333335</v>
      </c>
    </row>
    <row r="7" spans="2:4">
      <c r="B7" s="3" t="s">
        <v>193</v>
      </c>
      <c r="C7" s="1">
        <v>26.150000000000006</v>
      </c>
    </row>
    <row r="8" spans="2:4" ht="13.8" thickBot="1">
      <c r="B8" s="4" t="s">
        <v>194</v>
      </c>
      <c r="C8" s="2">
        <v>23.466666666666658</v>
      </c>
    </row>
    <row r="10" spans="2:4" ht="13.8" thickBot="1"/>
    <row r="11" spans="2:4">
      <c r="B11" s="5" t="s">
        <v>184</v>
      </c>
      <c r="C11" s="6">
        <v>19.300000000000015</v>
      </c>
      <c r="D11" s="6">
        <v>24.999999999999982</v>
      </c>
    </row>
    <row r="12" spans="2:4">
      <c r="B12" s="3" t="s">
        <v>185</v>
      </c>
      <c r="C12" s="1">
        <v>21.433333333333355</v>
      </c>
      <c r="D12" s="1">
        <v>24.033333333333324</v>
      </c>
    </row>
    <row r="13" spans="2:4">
      <c r="B13" s="3" t="s">
        <v>190</v>
      </c>
      <c r="C13" s="1">
        <v>27.56666666666667</v>
      </c>
      <c r="D13" s="1">
        <v>28.1</v>
      </c>
    </row>
    <row r="14" spans="2:4">
      <c r="B14" s="3" t="s">
        <v>191</v>
      </c>
      <c r="C14" s="1">
        <v>27.500000000000007</v>
      </c>
      <c r="D14" s="1">
        <v>26.299999999999997</v>
      </c>
    </row>
    <row r="15" spans="2:4">
      <c r="B15" s="3" t="s">
        <v>192</v>
      </c>
      <c r="C15" s="1">
        <v>30.8</v>
      </c>
      <c r="D15" s="1">
        <v>24.766666666666669</v>
      </c>
    </row>
    <row r="16" spans="2:4">
      <c r="B16" s="3" t="s">
        <v>193</v>
      </c>
      <c r="C16" s="1">
        <v>32.066666666666663</v>
      </c>
      <c r="D16" s="1">
        <v>20.233333333333341</v>
      </c>
    </row>
    <row r="17" spans="2:9" ht="13.8" thickBot="1">
      <c r="B17" s="4" t="s">
        <v>194</v>
      </c>
      <c r="C17" s="2">
        <v>29.699999999999974</v>
      </c>
      <c r="D17" s="2">
        <v>17.233333333333341</v>
      </c>
    </row>
    <row r="19" spans="2:9" ht="13.8" thickBot="1"/>
    <row r="20" spans="2:9">
      <c r="B20" s="5" t="s">
        <v>182</v>
      </c>
      <c r="C20" s="6">
        <v>26.909523809523812</v>
      </c>
    </row>
    <row r="21" spans="2:9" ht="13.8" thickBot="1">
      <c r="B21" s="4" t="s">
        <v>183</v>
      </c>
      <c r="C21" s="2">
        <v>23.666666666666664</v>
      </c>
    </row>
    <row r="23" spans="2:9" ht="13.8" thickBot="1"/>
    <row r="24" spans="2:9">
      <c r="B24" s="5" t="s">
        <v>182</v>
      </c>
      <c r="C24" s="6">
        <v>19.300000000000015</v>
      </c>
      <c r="D24" s="6">
        <v>21.433333333333355</v>
      </c>
      <c r="E24" s="6">
        <v>27.56666666666667</v>
      </c>
      <c r="F24" s="6">
        <v>27.500000000000007</v>
      </c>
      <c r="G24" s="6">
        <v>30.8</v>
      </c>
      <c r="H24" s="6">
        <v>32.066666666666663</v>
      </c>
      <c r="I24" s="6">
        <v>29.699999999999974</v>
      </c>
    </row>
    <row r="25" spans="2:9" ht="13.8" thickBot="1">
      <c r="B25" s="4" t="s">
        <v>183</v>
      </c>
      <c r="C25" s="2">
        <v>24.999999999999982</v>
      </c>
      <c r="D25" s="2">
        <v>24.033333333333324</v>
      </c>
      <c r="E25" s="2">
        <v>28.1</v>
      </c>
      <c r="F25" s="2">
        <v>26.299999999999997</v>
      </c>
      <c r="G25" s="2">
        <v>24.766666666666669</v>
      </c>
      <c r="H25" s="2">
        <v>20.233333333333341</v>
      </c>
      <c r="I25" s="2">
        <v>17.233333333333341</v>
      </c>
    </row>
  </sheetData>
  <pageMargins left="0.7" right="0.7" top="0.75" bottom="0.75" header="0.3" footer="0.3"/>
  <ignoredErrors>
    <ignoredError sqref="B2:B8 B11:B17 B20:B21 B24:B2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I25"/>
  <sheetViews>
    <sheetView workbookViewId="0"/>
  </sheetViews>
  <sheetFormatPr baseColWidth="10" defaultRowHeight="13.2"/>
  <sheetData>
    <row r="1" spans="2:4" ht="13.8" thickBot="1"/>
    <row r="2" spans="2:4">
      <c r="B2" s="5" t="s">
        <v>184</v>
      </c>
      <c r="C2" s="6">
        <v>22.150000000000013</v>
      </c>
    </row>
    <row r="3" spans="2:4">
      <c r="B3" s="3" t="s">
        <v>185</v>
      </c>
      <c r="C3" s="1">
        <v>22.733333333333341</v>
      </c>
    </row>
    <row r="4" spans="2:4">
      <c r="B4" s="3" t="s">
        <v>190</v>
      </c>
      <c r="C4" s="1">
        <v>27.833333333333336</v>
      </c>
    </row>
    <row r="5" spans="2:4">
      <c r="B5" s="3" t="s">
        <v>191</v>
      </c>
      <c r="C5" s="1">
        <v>26.900000000000006</v>
      </c>
    </row>
    <row r="6" spans="2:4">
      <c r="B6" s="3" t="s">
        <v>192</v>
      </c>
      <c r="C6" s="1">
        <v>27.783333333333335</v>
      </c>
    </row>
    <row r="7" spans="2:4">
      <c r="B7" s="3" t="s">
        <v>193</v>
      </c>
      <c r="C7" s="1">
        <v>26.150000000000006</v>
      </c>
    </row>
    <row r="8" spans="2:4" ht="13.8" thickBot="1">
      <c r="B8" s="4" t="s">
        <v>194</v>
      </c>
      <c r="C8" s="2">
        <v>23.891025641025625</v>
      </c>
    </row>
    <row r="10" spans="2:4" ht="13.8" thickBot="1"/>
    <row r="11" spans="2:4">
      <c r="B11" s="5" t="s">
        <v>184</v>
      </c>
      <c r="C11" s="6">
        <v>19.300000000000036</v>
      </c>
      <c r="D11" s="6">
        <v>24.999999999999993</v>
      </c>
    </row>
    <row r="12" spans="2:4">
      <c r="B12" s="3" t="s">
        <v>185</v>
      </c>
      <c r="C12" s="1">
        <v>21.433333333333366</v>
      </c>
      <c r="D12" s="1">
        <v>24.033333333333321</v>
      </c>
    </row>
    <row r="13" spans="2:4">
      <c r="B13" s="3" t="s">
        <v>190</v>
      </c>
      <c r="C13" s="1">
        <v>27.566666666666677</v>
      </c>
      <c r="D13" s="1">
        <v>28.099999999999998</v>
      </c>
    </row>
    <row r="14" spans="2:4">
      <c r="B14" s="3" t="s">
        <v>191</v>
      </c>
      <c r="C14" s="1">
        <v>27.500000000000014</v>
      </c>
      <c r="D14" s="1">
        <v>26.299999999999997</v>
      </c>
    </row>
    <row r="15" spans="2:4">
      <c r="B15" s="3" t="s">
        <v>192</v>
      </c>
      <c r="C15" s="1">
        <v>30.800000000000015</v>
      </c>
      <c r="D15" s="1">
        <v>24.766666666666659</v>
      </c>
    </row>
    <row r="16" spans="2:4">
      <c r="B16" s="3" t="s">
        <v>193</v>
      </c>
      <c r="C16" s="1">
        <v>32.066666666666677</v>
      </c>
      <c r="D16" s="1">
        <v>20.233333333333334</v>
      </c>
    </row>
    <row r="17" spans="2:9" ht="13.8" thickBot="1">
      <c r="B17" s="4" t="s">
        <v>194</v>
      </c>
      <c r="C17" s="2">
        <v>30.115384615384492</v>
      </c>
      <c r="D17" s="2">
        <v>17.666666666666757</v>
      </c>
    </row>
    <row r="19" spans="2:9" ht="13.8" thickBot="1"/>
    <row r="20" spans="2:9">
      <c r="B20" s="5" t="s">
        <v>182</v>
      </c>
      <c r="C20" s="6">
        <v>26.968864468864467</v>
      </c>
    </row>
    <row r="21" spans="2:9" ht="13.8" thickBot="1">
      <c r="B21" s="4" t="s">
        <v>183</v>
      </c>
      <c r="C21" s="2">
        <v>23.728571428571435</v>
      </c>
    </row>
    <row r="23" spans="2:9" ht="13.8" thickBot="1"/>
    <row r="24" spans="2:9">
      <c r="B24" s="5" t="s">
        <v>182</v>
      </c>
      <c r="C24" s="6">
        <v>19.300000000000036</v>
      </c>
      <c r="D24" s="6">
        <v>21.433333333333366</v>
      </c>
      <c r="E24" s="6">
        <v>27.566666666666677</v>
      </c>
      <c r="F24" s="6">
        <v>27.500000000000014</v>
      </c>
      <c r="G24" s="6">
        <v>30.800000000000015</v>
      </c>
      <c r="H24" s="6">
        <v>32.066666666666677</v>
      </c>
      <c r="I24" s="6">
        <v>30.115384615384492</v>
      </c>
    </row>
    <row r="25" spans="2:9" ht="13.8" thickBot="1">
      <c r="B25" s="4" t="s">
        <v>183</v>
      </c>
      <c r="C25" s="2">
        <v>24.999999999999993</v>
      </c>
      <c r="D25" s="2">
        <v>24.033333333333321</v>
      </c>
      <c r="E25" s="2">
        <v>28.099999999999998</v>
      </c>
      <c r="F25" s="2">
        <v>26.299999999999997</v>
      </c>
      <c r="G25" s="2">
        <v>24.766666666666659</v>
      </c>
      <c r="H25" s="2">
        <v>20.233333333333334</v>
      </c>
      <c r="I25" s="2">
        <v>17.666666666666757</v>
      </c>
    </row>
  </sheetData>
  <pageMargins left="0.7" right="0.7" top="0.75" bottom="0.75" header="0.3" footer="0.3"/>
  <ignoredErrors>
    <ignoredError sqref="B2:B8 B11:B17 B20:B21 B24:B2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1:F19"/>
  <sheetViews>
    <sheetView workbookViewId="0"/>
  </sheetViews>
  <sheetFormatPr baseColWidth="10" defaultRowHeight="13.2"/>
  <sheetData>
    <row r="1" spans="2:6" ht="13.8" thickBot="1"/>
    <row r="2" spans="2:6">
      <c r="B2" s="5" t="s">
        <v>195</v>
      </c>
      <c r="C2" s="6">
        <v>19.25</v>
      </c>
    </row>
    <row r="3" spans="2:6" ht="13.8" thickBot="1">
      <c r="B3" s="4" t="s">
        <v>196</v>
      </c>
      <c r="C3" s="2">
        <v>21.75</v>
      </c>
    </row>
    <row r="5" spans="2:6" ht="13.8" thickBot="1"/>
    <row r="6" spans="2:6">
      <c r="B6" s="5" t="s">
        <v>195</v>
      </c>
      <c r="C6" s="6">
        <v>16.000000000000004</v>
      </c>
      <c r="D6" s="6">
        <v>15.599999999999998</v>
      </c>
      <c r="E6" s="6">
        <v>21</v>
      </c>
      <c r="F6" s="6">
        <v>24.400000000000006</v>
      </c>
    </row>
    <row r="7" spans="2:6" ht="13.8" thickBot="1">
      <c r="B7" s="4" t="s">
        <v>196</v>
      </c>
      <c r="C7" s="2">
        <v>17</v>
      </c>
      <c r="D7" s="2">
        <v>17.600000000000001</v>
      </c>
      <c r="E7" s="2">
        <v>24</v>
      </c>
      <c r="F7" s="2">
        <v>28.400000000000002</v>
      </c>
    </row>
    <row r="9" spans="2:6" ht="13.8" thickBot="1"/>
    <row r="10" spans="2:6">
      <c r="B10" s="5" t="s">
        <v>197</v>
      </c>
      <c r="C10" s="6">
        <v>16.5</v>
      </c>
    </row>
    <row r="11" spans="2:6">
      <c r="B11" s="3" t="s">
        <v>198</v>
      </c>
      <c r="C11" s="1">
        <v>16.600000000000001</v>
      </c>
    </row>
    <row r="12" spans="2:6">
      <c r="B12" s="3" t="s">
        <v>199</v>
      </c>
      <c r="C12" s="1">
        <v>22.5</v>
      </c>
    </row>
    <row r="13" spans="2:6" ht="13.8" thickBot="1">
      <c r="B13" s="4" t="s">
        <v>200</v>
      </c>
      <c r="C13" s="2">
        <v>26.400000000000002</v>
      </c>
    </row>
    <row r="15" spans="2:6" ht="13.8" thickBot="1"/>
    <row r="16" spans="2:6">
      <c r="B16" s="5" t="s">
        <v>197</v>
      </c>
      <c r="C16" s="6">
        <v>16.000000000000004</v>
      </c>
      <c r="D16" s="6">
        <v>17</v>
      </c>
    </row>
    <row r="17" spans="2:4">
      <c r="B17" s="3" t="s">
        <v>198</v>
      </c>
      <c r="C17" s="1">
        <v>15.599999999999998</v>
      </c>
      <c r="D17" s="1">
        <v>17.600000000000001</v>
      </c>
    </row>
    <row r="18" spans="2:4">
      <c r="B18" s="3" t="s">
        <v>199</v>
      </c>
      <c r="C18" s="1">
        <v>21</v>
      </c>
      <c r="D18" s="1">
        <v>24</v>
      </c>
    </row>
    <row r="19" spans="2:4" ht="13.8" thickBot="1">
      <c r="B19" s="4" t="s">
        <v>200</v>
      </c>
      <c r="C19" s="2">
        <v>24.400000000000006</v>
      </c>
      <c r="D19" s="2">
        <v>28.400000000000002</v>
      </c>
    </row>
  </sheetData>
  <pageMargins left="0.7" right="0.7" top="0.75" bottom="0.75" header="0.3" footer="0.3"/>
  <ignoredErrors>
    <ignoredError sqref="B2:B3 B6:B7 B10:B13 B16:B1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1:F19"/>
  <sheetViews>
    <sheetView workbookViewId="0"/>
  </sheetViews>
  <sheetFormatPr baseColWidth="10" defaultRowHeight="13.2"/>
  <sheetData>
    <row r="1" spans="2:6" ht="13.8" thickBot="1"/>
    <row r="2" spans="2:6">
      <c r="B2" s="5" t="s">
        <v>195</v>
      </c>
      <c r="C2" s="6">
        <v>19.250000000000004</v>
      </c>
    </row>
    <row r="3" spans="2:6" ht="13.8" thickBot="1">
      <c r="B3" s="4" t="s">
        <v>196</v>
      </c>
      <c r="C3" s="2">
        <v>21.483333333333338</v>
      </c>
    </row>
    <row r="5" spans="2:6" ht="13.8" thickBot="1"/>
    <row r="6" spans="2:6">
      <c r="B6" s="5" t="s">
        <v>195</v>
      </c>
      <c r="C6" s="6">
        <v>16.000000000000004</v>
      </c>
      <c r="D6" s="6">
        <v>15.6</v>
      </c>
      <c r="E6" s="6">
        <v>21</v>
      </c>
      <c r="F6" s="6">
        <v>24.400000000000006</v>
      </c>
    </row>
    <row r="7" spans="2:6" ht="13.8" thickBot="1">
      <c r="B7" s="4" t="s">
        <v>196</v>
      </c>
      <c r="C7" s="2">
        <v>17</v>
      </c>
      <c r="D7" s="2">
        <v>17.600000000000001</v>
      </c>
      <c r="E7" s="2">
        <v>24.000000000000004</v>
      </c>
      <c r="F7" s="2">
        <v>27.333333333333346</v>
      </c>
    </row>
    <row r="9" spans="2:6" ht="13.8" thickBot="1"/>
    <row r="10" spans="2:6">
      <c r="B10" s="5" t="s">
        <v>197</v>
      </c>
      <c r="C10" s="6">
        <v>16.5</v>
      </c>
    </row>
    <row r="11" spans="2:6">
      <c r="B11" s="3" t="s">
        <v>198</v>
      </c>
      <c r="C11" s="1">
        <v>16.600000000000001</v>
      </c>
    </row>
    <row r="12" spans="2:6">
      <c r="B12" s="3" t="s">
        <v>199</v>
      </c>
      <c r="C12" s="1">
        <v>22.500000000000004</v>
      </c>
    </row>
    <row r="13" spans="2:6" ht="13.8" thickBot="1">
      <c r="B13" s="4" t="s">
        <v>200</v>
      </c>
      <c r="C13" s="2">
        <v>25.866666666666678</v>
      </c>
    </row>
    <row r="15" spans="2:6" ht="13.8" thickBot="1"/>
    <row r="16" spans="2:6">
      <c r="B16" s="5" t="s">
        <v>197</v>
      </c>
      <c r="C16" s="6">
        <v>16.000000000000004</v>
      </c>
      <c r="D16" s="6">
        <v>17</v>
      </c>
    </row>
    <row r="17" spans="2:4">
      <c r="B17" s="3" t="s">
        <v>198</v>
      </c>
      <c r="C17" s="1">
        <v>15.6</v>
      </c>
      <c r="D17" s="1">
        <v>17.600000000000001</v>
      </c>
    </row>
    <row r="18" spans="2:4">
      <c r="B18" s="3" t="s">
        <v>199</v>
      </c>
      <c r="C18" s="1">
        <v>21</v>
      </c>
      <c r="D18" s="1">
        <v>24.000000000000004</v>
      </c>
    </row>
    <row r="19" spans="2:4" ht="13.8" thickBot="1">
      <c r="B19" s="4" t="s">
        <v>200</v>
      </c>
      <c r="C19" s="2">
        <v>24.400000000000006</v>
      </c>
      <c r="D19" s="2">
        <v>27.333333333333346</v>
      </c>
    </row>
  </sheetData>
  <pageMargins left="0.7" right="0.7" top="0.75" bottom="0.75" header="0.3" footer="0.3"/>
  <ignoredErrors>
    <ignoredError sqref="B2:B3 B6:B7 B10:B13 B16:B1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B1:F19"/>
  <sheetViews>
    <sheetView workbookViewId="0"/>
  </sheetViews>
  <sheetFormatPr baseColWidth="10" defaultRowHeight="13.2"/>
  <sheetData>
    <row r="1" spans="2:4" ht="13.8" thickBot="1"/>
    <row r="2" spans="2:4">
      <c r="B2" s="5" t="s">
        <v>208</v>
      </c>
      <c r="C2" s="6">
        <v>14.499999999999998</v>
      </c>
    </row>
    <row r="3" spans="2:4">
      <c r="B3" s="3" t="s">
        <v>209</v>
      </c>
      <c r="C3" s="1">
        <v>16</v>
      </c>
    </row>
    <row r="4" spans="2:4">
      <c r="B4" s="3" t="s">
        <v>210</v>
      </c>
      <c r="C4" s="1">
        <v>21.1</v>
      </c>
    </row>
    <row r="5" spans="2:4" ht="13.8" thickBot="1">
      <c r="B5" s="4" t="s">
        <v>211</v>
      </c>
      <c r="C5" s="2">
        <v>24.1</v>
      </c>
    </row>
    <row r="7" spans="2:4" ht="13.8" thickBot="1"/>
    <row r="8" spans="2:4">
      <c r="B8" s="5" t="s">
        <v>208</v>
      </c>
      <c r="C8" s="6">
        <v>14.199999999999998</v>
      </c>
      <c r="D8" s="6">
        <v>14.799999999999997</v>
      </c>
    </row>
    <row r="9" spans="2:4">
      <c r="B9" s="3" t="s">
        <v>209</v>
      </c>
      <c r="C9" s="1">
        <v>15.599999999999998</v>
      </c>
      <c r="D9" s="1">
        <v>16.399999999999999</v>
      </c>
    </row>
    <row r="10" spans="2:4">
      <c r="B10" s="3" t="s">
        <v>210</v>
      </c>
      <c r="C10" s="1">
        <v>21</v>
      </c>
      <c r="D10" s="1">
        <v>21.199999999999996</v>
      </c>
    </row>
    <row r="11" spans="2:4" ht="13.8" thickBot="1">
      <c r="B11" s="4" t="s">
        <v>211</v>
      </c>
      <c r="C11" s="2">
        <v>23.000000000000004</v>
      </c>
      <c r="D11" s="2">
        <v>25.200000000000003</v>
      </c>
    </row>
    <row r="13" spans="2:4" ht="13.8" thickBot="1"/>
    <row r="14" spans="2:4">
      <c r="B14" s="5" t="s">
        <v>212</v>
      </c>
      <c r="C14" s="6">
        <v>18.45</v>
      </c>
    </row>
    <row r="15" spans="2:4" ht="13.8" thickBot="1">
      <c r="B15" s="4" t="s">
        <v>213</v>
      </c>
      <c r="C15" s="2">
        <v>19.399999999999999</v>
      </c>
    </row>
    <row r="17" spans="2:6" ht="13.8" thickBot="1"/>
    <row r="18" spans="2:6">
      <c r="B18" s="5" t="s">
        <v>212</v>
      </c>
      <c r="C18" s="6">
        <v>14.199999999999998</v>
      </c>
      <c r="D18" s="6">
        <v>15.599999999999998</v>
      </c>
      <c r="E18" s="6">
        <v>21</v>
      </c>
      <c r="F18" s="6">
        <v>23.000000000000004</v>
      </c>
    </row>
    <row r="19" spans="2:6" ht="13.8" thickBot="1">
      <c r="B19" s="4" t="s">
        <v>213</v>
      </c>
      <c r="C19" s="2">
        <v>14.799999999999997</v>
      </c>
      <c r="D19" s="2">
        <v>16.399999999999999</v>
      </c>
      <c r="E19" s="2">
        <v>21.199999999999996</v>
      </c>
      <c r="F19" s="2">
        <v>25.200000000000003</v>
      </c>
    </row>
  </sheetData>
  <pageMargins left="0.7" right="0.7" top="0.75" bottom="0.75" header="0.3" footer="0.3"/>
  <ignoredErrors>
    <ignoredError sqref="B2:B5 B8:B11 B14:B15 B18:B1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BJ531"/>
  <sheetViews>
    <sheetView tabSelected="1" zoomScale="85" zoomScaleNormal="85" workbookViewId="0">
      <selection activeCell="D1" sqref="D1:H1"/>
    </sheetView>
  </sheetViews>
  <sheetFormatPr baseColWidth="10" defaultRowHeight="13.2"/>
  <cols>
    <col min="1" max="1" width="8.88671875" style="7" customWidth="1"/>
    <col min="2" max="9" width="11.5546875" style="7"/>
    <col min="10" max="10" width="20.109375" style="7" customWidth="1"/>
    <col min="11" max="11" width="0" style="7" hidden="1" customWidth="1"/>
    <col min="12" max="13" width="11.5546875" style="7" hidden="1" customWidth="1"/>
    <col min="14" max="17" width="9.33203125" style="7" hidden="1" customWidth="1"/>
    <col min="18" max="18" width="9.88671875" style="7" hidden="1" customWidth="1"/>
    <col min="19" max="19" width="8.77734375" style="7" hidden="1" customWidth="1"/>
    <col min="20" max="21" width="9.33203125" style="7" hidden="1" customWidth="1"/>
    <col min="22" max="31" width="11.5546875" style="7" hidden="1" customWidth="1"/>
    <col min="32" max="32" width="5.88671875" style="7" hidden="1" customWidth="1"/>
    <col min="33" max="39" width="11.5546875" style="7" hidden="1" customWidth="1"/>
    <col min="40" max="40" width="4.88671875" style="7" hidden="1" customWidth="1"/>
    <col min="41" max="51" width="11.5546875" style="7" hidden="1" customWidth="1"/>
    <col min="52" max="52" width="3.88671875" style="7" hidden="1" customWidth="1"/>
    <col min="53" max="62" width="11.5546875" style="7" hidden="1" customWidth="1"/>
    <col min="63" max="16384" width="11.5546875" style="7"/>
  </cols>
  <sheetData>
    <row r="1" spans="1:61" ht="36" customHeight="1">
      <c r="D1" s="122" t="s">
        <v>203</v>
      </c>
      <c r="E1" s="122"/>
      <c r="F1" s="122"/>
      <c r="G1" s="122"/>
      <c r="H1" s="122"/>
      <c r="I1" s="120"/>
      <c r="J1" s="8"/>
    </row>
    <row r="2" spans="1:61">
      <c r="B2" s="7" t="s">
        <v>138</v>
      </c>
    </row>
    <row r="3" spans="1:61">
      <c r="B3" s="7" t="s">
        <v>149</v>
      </c>
    </row>
    <row r="4" spans="1:61">
      <c r="B4" s="9" t="s">
        <v>201</v>
      </c>
    </row>
    <row r="5" spans="1:61">
      <c r="B5" s="9" t="s">
        <v>202</v>
      </c>
    </row>
    <row r="6" spans="1:61">
      <c r="BI6" s="7">
        <f>HARMEAN(C16:E19)</f>
        <v>15.407527312929439</v>
      </c>
    </row>
    <row r="7" spans="1:61">
      <c r="B7" s="10" t="s">
        <v>146</v>
      </c>
      <c r="BI7" s="7">
        <f>HARMEAN(C16:F25)</f>
        <v>17.075653868080888</v>
      </c>
    </row>
    <row r="8" spans="1:61" ht="13.8" thickBot="1"/>
    <row r="9" spans="1:61" ht="13.8" thickBot="1">
      <c r="B9" s="11" t="s">
        <v>78</v>
      </c>
      <c r="C9" s="12"/>
      <c r="D9" s="13"/>
      <c r="E9" s="14" t="str">
        <f>IF(AB241=0,"OUI","NON")</f>
        <v>OUI</v>
      </c>
    </row>
    <row r="10" spans="1:61" ht="13.8" thickBot="1">
      <c r="B10" s="15" t="s">
        <v>70</v>
      </c>
      <c r="C10" s="16"/>
      <c r="D10" s="17"/>
      <c r="E10" s="77" t="str">
        <f>IF(O241=0,"OUI","NON")</f>
        <v>NON</v>
      </c>
    </row>
    <row r="11" spans="1:61" ht="13.8" thickBot="1"/>
    <row r="12" spans="1:61" ht="13.8" thickBot="1">
      <c r="B12" s="11" t="s">
        <v>79</v>
      </c>
      <c r="C12" s="12"/>
      <c r="D12" s="12"/>
      <c r="E12" s="18" t="s">
        <v>105</v>
      </c>
      <c r="F12" s="19">
        <f>BF16</f>
        <v>0.74275134266783205</v>
      </c>
      <c r="G12" s="121" t="str">
        <f>IF(F12&gt;0.05,"Les variances ne sont pas significativement hétérogènes","Les variances sont significativement hétérogènes")</f>
        <v>Les variances ne sont pas significativement hétérogènes</v>
      </c>
      <c r="H12" s="12"/>
      <c r="I12" s="12"/>
      <c r="J12" s="13"/>
      <c r="K12" s="20"/>
      <c r="M12" s="21" t="s">
        <v>116</v>
      </c>
    </row>
    <row r="13" spans="1:61">
      <c r="AG13" s="7" t="s">
        <v>93</v>
      </c>
      <c r="AH13" s="10">
        <f>SUM(AG16:AM225)</f>
        <v>183.74358974358972</v>
      </c>
    </row>
    <row r="14" spans="1:61">
      <c r="C14" s="10" t="s">
        <v>0</v>
      </c>
      <c r="V14" s="7" t="s">
        <v>89</v>
      </c>
      <c r="AD14" s="7" t="s">
        <v>91</v>
      </c>
      <c r="AG14" s="22" t="s">
        <v>92</v>
      </c>
      <c r="AX14" s="7" t="s">
        <v>94</v>
      </c>
      <c r="BA14" s="7" t="s">
        <v>96</v>
      </c>
    </row>
    <row r="15" spans="1:61">
      <c r="A15" s="10" t="s">
        <v>8</v>
      </c>
      <c r="C15" s="23" t="s">
        <v>1</v>
      </c>
      <c r="D15" s="23" t="s">
        <v>2</v>
      </c>
      <c r="E15" s="23" t="s">
        <v>3</v>
      </c>
      <c r="F15" s="23" t="s">
        <v>4</v>
      </c>
      <c r="G15" s="23" t="s">
        <v>5</v>
      </c>
      <c r="H15" s="23" t="s">
        <v>6</v>
      </c>
      <c r="I15" s="23" t="s">
        <v>7</v>
      </c>
      <c r="J15" s="24"/>
      <c r="M15" s="23" t="s">
        <v>87</v>
      </c>
      <c r="N15" s="23" t="s">
        <v>80</v>
      </c>
      <c r="O15" s="23" t="s">
        <v>81</v>
      </c>
      <c r="P15" s="23" t="s">
        <v>82</v>
      </c>
      <c r="Q15" s="23" t="s">
        <v>83</v>
      </c>
      <c r="R15" s="23" t="s">
        <v>84</v>
      </c>
      <c r="S15" s="23" t="s">
        <v>85</v>
      </c>
      <c r="T15" s="23" t="s">
        <v>86</v>
      </c>
      <c r="U15" s="22"/>
      <c r="W15" s="23" t="s">
        <v>80</v>
      </c>
      <c r="X15" s="23" t="s">
        <v>81</v>
      </c>
      <c r="Y15" s="23" t="s">
        <v>82</v>
      </c>
      <c r="Z15" s="23" t="s">
        <v>83</v>
      </c>
      <c r="AA15" s="23" t="s">
        <v>84</v>
      </c>
      <c r="AB15" s="23" t="s">
        <v>85</v>
      </c>
      <c r="AC15" s="23" t="s">
        <v>86</v>
      </c>
      <c r="AD15" s="25" t="s">
        <v>90</v>
      </c>
      <c r="AE15" s="10">
        <f>AVERAGE(W16:AC225)</f>
        <v>2.4871794871794872</v>
      </c>
      <c r="AG15" s="23" t="s">
        <v>80</v>
      </c>
      <c r="AH15" s="23" t="s">
        <v>81</v>
      </c>
      <c r="AI15" s="23" t="s">
        <v>82</v>
      </c>
      <c r="AJ15" s="23" t="s">
        <v>83</v>
      </c>
      <c r="AK15" s="23" t="s">
        <v>84</v>
      </c>
      <c r="AL15" s="23" t="s">
        <v>85</v>
      </c>
      <c r="AM15" s="23" t="s">
        <v>86</v>
      </c>
      <c r="AP15" s="23"/>
      <c r="AQ15" s="23" t="s">
        <v>80</v>
      </c>
      <c r="AR15" s="23" t="s">
        <v>81</v>
      </c>
      <c r="AS15" s="23" t="s">
        <v>82</v>
      </c>
      <c r="AT15" s="23" t="s">
        <v>83</v>
      </c>
      <c r="AU15" s="23" t="s">
        <v>84</v>
      </c>
      <c r="AV15" s="23" t="s">
        <v>85</v>
      </c>
      <c r="AW15" s="23" t="s">
        <v>86</v>
      </c>
      <c r="AX15" s="25" t="s">
        <v>95</v>
      </c>
      <c r="AY15" s="10">
        <f>SUM(AQ18:AW18,AQ21:AW21,AQ24:AW24,AQ27:AW27,AQ30:AW30,AQ33:AW33,AQ36:AW36)</f>
        <v>22.262664365548986</v>
      </c>
      <c r="BA15" s="26" t="s">
        <v>97</v>
      </c>
      <c r="BB15" s="26" t="s">
        <v>98</v>
      </c>
      <c r="BC15" s="26" t="s">
        <v>92</v>
      </c>
      <c r="BD15" s="26" t="s">
        <v>99</v>
      </c>
      <c r="BE15" s="26" t="s">
        <v>100</v>
      </c>
      <c r="BF15" s="26" t="s">
        <v>101</v>
      </c>
    </row>
    <row r="16" spans="1:61">
      <c r="A16" s="7">
        <v>1</v>
      </c>
      <c r="B16" s="26" t="s">
        <v>9</v>
      </c>
      <c r="C16" s="72">
        <v>12</v>
      </c>
      <c r="D16" s="72">
        <v>14</v>
      </c>
      <c r="E16" s="72">
        <v>21</v>
      </c>
      <c r="F16" s="72">
        <v>27</v>
      </c>
      <c r="G16" s="72"/>
      <c r="H16" s="72"/>
      <c r="I16" s="78"/>
      <c r="M16" s="23" t="s">
        <v>71</v>
      </c>
      <c r="N16" s="23">
        <f>MEDIAN(A1B1)</f>
        <v>14</v>
      </c>
      <c r="O16" s="23">
        <f>MEDIAN(A2B1)</f>
        <v>14</v>
      </c>
      <c r="P16" s="23">
        <f>MEDIAN(A3B1)</f>
        <v>21</v>
      </c>
      <c r="Q16" s="23">
        <f>MEDIAN(A4B1)</f>
        <v>25.5</v>
      </c>
      <c r="R16" s="23" t="e">
        <f>MEDIAN(A5B1)</f>
        <v>#NUM!</v>
      </c>
      <c r="S16" s="23" t="e">
        <f>MEDIAN(A6B1)</f>
        <v>#NUM!</v>
      </c>
      <c r="T16" s="23" t="e">
        <f>MEDIAN(A7B1)</f>
        <v>#NUM!</v>
      </c>
      <c r="U16" s="22"/>
      <c r="V16" s="7" t="s">
        <v>71</v>
      </c>
      <c r="W16" s="7">
        <f>IF(C16="","",ABS(C16-N$16))</f>
        <v>2</v>
      </c>
      <c r="X16" s="7">
        <f>IF(D16="","",ABS(D16-O$16))</f>
        <v>0</v>
      </c>
      <c r="Y16" s="7">
        <f t="shared" ref="Y16:AC16" si="0">IF(E16="","",ABS(E16-P$16))</f>
        <v>0</v>
      </c>
      <c r="Z16" s="7">
        <f t="shared" si="0"/>
        <v>1.5</v>
      </c>
      <c r="AA16" s="7" t="str">
        <f t="shared" si="0"/>
        <v/>
      </c>
      <c r="AB16" s="7" t="str">
        <f t="shared" si="0"/>
        <v/>
      </c>
      <c r="AC16" s="7" t="str">
        <f t="shared" si="0"/>
        <v/>
      </c>
      <c r="AF16" s="7" t="s">
        <v>71</v>
      </c>
      <c r="AG16" s="7">
        <f>IF(W16="","",(W16-$AE$15)^2)</f>
        <v>0.23734385272846817</v>
      </c>
      <c r="AH16" s="7">
        <f t="shared" ref="AH16:AM16" si="1">IF(X16="","",(X16-$AE$15)^2)</f>
        <v>6.1860618014464173</v>
      </c>
      <c r="AI16" s="7">
        <f t="shared" si="1"/>
        <v>6.1860618014464173</v>
      </c>
      <c r="AJ16" s="7">
        <f t="shared" si="1"/>
        <v>0.97452333990795537</v>
      </c>
      <c r="AK16" s="7" t="str">
        <f t="shared" si="1"/>
        <v/>
      </c>
      <c r="AL16" s="7" t="str">
        <f t="shared" si="1"/>
        <v/>
      </c>
      <c r="AM16" s="7" t="str">
        <f t="shared" si="1"/>
        <v/>
      </c>
      <c r="AP16" s="23" t="s">
        <v>71</v>
      </c>
      <c r="AQ16" s="23">
        <f t="shared" ref="AQ16:AW16" si="2">IF(W16="","",AVERAGE(W16:W45))</f>
        <v>2.2000000000000002</v>
      </c>
      <c r="AR16" s="23">
        <f t="shared" si="2"/>
        <v>4</v>
      </c>
      <c r="AS16" s="23">
        <f t="shared" si="2"/>
        <v>2</v>
      </c>
      <c r="AT16" s="23">
        <f t="shared" si="2"/>
        <v>2.75</v>
      </c>
      <c r="AU16" s="23" t="str">
        <f t="shared" si="2"/>
        <v/>
      </c>
      <c r="AV16" s="23" t="str">
        <f t="shared" si="2"/>
        <v/>
      </c>
      <c r="AW16" s="23" t="str">
        <f t="shared" si="2"/>
        <v/>
      </c>
      <c r="BA16" s="26" t="s">
        <v>102</v>
      </c>
      <c r="BB16" s="26">
        <f>COUNT(N241:N289)-1</f>
        <v>7</v>
      </c>
      <c r="BC16" s="26">
        <f>AY15</f>
        <v>22.262664365548986</v>
      </c>
      <c r="BD16" s="26">
        <f>BC16/BB16</f>
        <v>3.1803806236498553</v>
      </c>
      <c r="BE16" s="26">
        <f>BD16/BD17</f>
        <v>0.61054764890858548</v>
      </c>
      <c r="BF16" s="26">
        <f>FDIST(BE16,BB16,BB17)</f>
        <v>0.74275134266783205</v>
      </c>
    </row>
    <row r="17" spans="1:58">
      <c r="A17" s="7">
        <v>2</v>
      </c>
      <c r="B17" s="26" t="s">
        <v>9</v>
      </c>
      <c r="C17" s="72">
        <v>14</v>
      </c>
      <c r="D17" s="72">
        <v>10</v>
      </c>
      <c r="E17" s="72">
        <v>19</v>
      </c>
      <c r="F17" s="72">
        <v>22</v>
      </c>
      <c r="G17" s="72"/>
      <c r="H17" s="72"/>
      <c r="I17" s="73"/>
      <c r="M17" s="23" t="s">
        <v>72</v>
      </c>
      <c r="N17" s="23">
        <f>MEDIAN(A1B2)</f>
        <v>14</v>
      </c>
      <c r="O17" s="23">
        <f>MEDIAN(A2B2)</f>
        <v>14</v>
      </c>
      <c r="P17" s="23">
        <f>MEDIAN(A3B2)</f>
        <v>21</v>
      </c>
      <c r="Q17" s="23">
        <f>MEDIAN(A4B2)</f>
        <v>24</v>
      </c>
      <c r="R17" s="23" t="e">
        <f>MEDIAN(A5B2)</f>
        <v>#NUM!</v>
      </c>
      <c r="S17" s="23" t="e">
        <f>MEDIAN(A6B2)</f>
        <v>#NUM!</v>
      </c>
      <c r="T17" s="23" t="e">
        <f>MEDIAN(A7B2)</f>
        <v>#NUM!</v>
      </c>
      <c r="U17" s="22"/>
      <c r="V17" s="7" t="s">
        <v>71</v>
      </c>
      <c r="W17" s="7">
        <f t="shared" ref="W17:W45" si="3">IF(C17="","",ABS(C17-N$16))</f>
        <v>0</v>
      </c>
      <c r="X17" s="7">
        <f t="shared" ref="X17:X45" si="4">IF(D17="","",ABS(D17-O$16))</f>
        <v>4</v>
      </c>
      <c r="Y17" s="7">
        <f t="shared" ref="Y17:Y45" si="5">IF(E17="","",ABS(E17-P$16))</f>
        <v>2</v>
      </c>
      <c r="Z17" s="7">
        <f t="shared" ref="Z17:Z45" si="6">IF(F17="","",ABS(F17-Q$16))</f>
        <v>3.5</v>
      </c>
      <c r="AA17" s="7" t="str">
        <f t="shared" ref="AA17:AA45" si="7">IF(G17="","",ABS(G17-R$16))</f>
        <v/>
      </c>
      <c r="AB17" s="7" t="str">
        <f t="shared" ref="AB17:AB45" si="8">IF(H17="","",ABS(H17-S$16))</f>
        <v/>
      </c>
      <c r="AC17" s="7" t="str">
        <f t="shared" ref="AC17:AC45" si="9">IF(I17="","",ABS(I17-T$16))</f>
        <v/>
      </c>
      <c r="AF17" s="7" t="s">
        <v>71</v>
      </c>
      <c r="AG17" s="7">
        <f t="shared" ref="AG17:AG80" si="10">IF(W17="","",(W17-$AE$15)^2)</f>
        <v>6.1860618014464173</v>
      </c>
      <c r="AH17" s="7">
        <f t="shared" ref="AH17:AH80" si="11">IF(X17="","",(X17-$AE$15)^2)</f>
        <v>2.2886259040105195</v>
      </c>
      <c r="AI17" s="7">
        <f t="shared" ref="AI17:AI80" si="12">IF(Y17="","",(Y17-$AE$15)^2)</f>
        <v>0.23734385272846817</v>
      </c>
      <c r="AJ17" s="7">
        <f t="shared" ref="AJ17:AJ80" si="13">IF(Z17="","",(Z17-$AE$15)^2)</f>
        <v>1.0258053911900065</v>
      </c>
      <c r="AK17" s="7" t="str">
        <f t="shared" ref="AK17:AK80" si="14">IF(AA17="","",(AA17-$AE$15)^2)</f>
        <v/>
      </c>
      <c r="AL17" s="7" t="str">
        <f t="shared" ref="AL17:AL80" si="15">IF(AB17="","",(AB17-$AE$15)^2)</f>
        <v/>
      </c>
      <c r="AM17" s="7" t="str">
        <f t="shared" ref="AM17:AM80" si="16">IF(AC17="","",(AC17-$AE$15)^2)</f>
        <v/>
      </c>
      <c r="AP17" s="23" t="s">
        <v>71</v>
      </c>
      <c r="AQ17" s="23">
        <f>IF(AQ16="","",(AQ16-$AE$15)^2)</f>
        <v>8.2472057856673164E-2</v>
      </c>
      <c r="AR17" s="23">
        <f t="shared" ref="AR17:AW17" si="17">IF(AR16="","",(AR16-$AE$15)^2)</f>
        <v>2.2886259040105195</v>
      </c>
      <c r="AS17" s="23">
        <f t="shared" si="17"/>
        <v>0.23734385272846817</v>
      </c>
      <c r="AT17" s="23">
        <f t="shared" si="17"/>
        <v>6.9074621959237317E-2</v>
      </c>
      <c r="AU17" s="23" t="str">
        <f t="shared" si="17"/>
        <v/>
      </c>
      <c r="AV17" s="23" t="str">
        <f t="shared" si="17"/>
        <v/>
      </c>
      <c r="AW17" s="23" t="str">
        <f t="shared" si="17"/>
        <v/>
      </c>
      <c r="BA17" s="26" t="s">
        <v>103</v>
      </c>
      <c r="BB17" s="26">
        <f>BB18-BB16</f>
        <v>31</v>
      </c>
      <c r="BC17" s="26">
        <f>BC18-BC16</f>
        <v>161.48092537804075</v>
      </c>
      <c r="BD17" s="26">
        <f>BC17/BB17</f>
        <v>5.2090621089690563</v>
      </c>
      <c r="BE17" s="26"/>
      <c r="BF17" s="26"/>
    </row>
    <row r="18" spans="1:58" ht="13.8" thickBot="1">
      <c r="A18" s="7">
        <v>3</v>
      </c>
      <c r="B18" s="26" t="s">
        <v>9</v>
      </c>
      <c r="C18" s="72">
        <v>16</v>
      </c>
      <c r="D18" s="72">
        <v>12</v>
      </c>
      <c r="E18" s="72">
        <v>18</v>
      </c>
      <c r="F18" s="72">
        <v>24</v>
      </c>
      <c r="G18" s="72"/>
      <c r="H18" s="72"/>
      <c r="I18" s="73"/>
      <c r="M18" s="23" t="s">
        <v>73</v>
      </c>
      <c r="N18" s="23" t="e">
        <f>MEDIAN(A1B3)</f>
        <v>#NUM!</v>
      </c>
      <c r="O18" s="23" t="e">
        <f>MEDIAN(A2B3)</f>
        <v>#NUM!</v>
      </c>
      <c r="P18" s="23" t="e">
        <f>MEDIAN(A3B3)</f>
        <v>#NUM!</v>
      </c>
      <c r="Q18" s="23" t="e">
        <f>MEDIAN(A4B3)</f>
        <v>#NUM!</v>
      </c>
      <c r="R18" s="23" t="e">
        <f>MEDIAN(A5B3)</f>
        <v>#NUM!</v>
      </c>
      <c r="S18" s="23" t="e">
        <f>MEDIAN(A6B3)</f>
        <v>#NUM!</v>
      </c>
      <c r="T18" s="23" t="e">
        <f>MEDIAN(A7B3)</f>
        <v>#NUM!</v>
      </c>
      <c r="U18" s="22"/>
      <c r="V18" s="7" t="s">
        <v>71</v>
      </c>
      <c r="W18" s="7">
        <f t="shared" si="3"/>
        <v>2</v>
      </c>
      <c r="X18" s="7">
        <f t="shared" si="4"/>
        <v>2</v>
      </c>
      <c r="Y18" s="7">
        <f t="shared" si="5"/>
        <v>3</v>
      </c>
      <c r="Z18" s="7">
        <f t="shared" si="6"/>
        <v>1.5</v>
      </c>
      <c r="AA18" s="7" t="str">
        <f t="shared" si="7"/>
        <v/>
      </c>
      <c r="AB18" s="7" t="str">
        <f t="shared" si="8"/>
        <v/>
      </c>
      <c r="AC18" s="7" t="str">
        <f t="shared" si="9"/>
        <v/>
      </c>
      <c r="AF18" s="7" t="s">
        <v>71</v>
      </c>
      <c r="AG18" s="7">
        <f t="shared" si="10"/>
        <v>0.23734385272846817</v>
      </c>
      <c r="AH18" s="7">
        <f t="shared" si="11"/>
        <v>0.23734385272846817</v>
      </c>
      <c r="AI18" s="7">
        <f t="shared" si="12"/>
        <v>0.26298487836949369</v>
      </c>
      <c r="AJ18" s="7">
        <f t="shared" si="13"/>
        <v>0.97452333990795537</v>
      </c>
      <c r="AK18" s="7" t="str">
        <f t="shared" si="14"/>
        <v/>
      </c>
      <c r="AL18" s="7" t="str">
        <f t="shared" si="15"/>
        <v/>
      </c>
      <c r="AM18" s="7" t="str">
        <f t="shared" si="16"/>
        <v/>
      </c>
      <c r="AP18" s="27" t="s">
        <v>71</v>
      </c>
      <c r="AQ18" s="27">
        <f t="shared" ref="AQ18:AW18" si="18">IF(AQ17="","",AQ17*(COUNT(A1B1)))</f>
        <v>0.41236028928336582</v>
      </c>
      <c r="AR18" s="27">
        <f t="shared" si="18"/>
        <v>11.443129520052597</v>
      </c>
      <c r="AS18" s="27">
        <f t="shared" si="18"/>
        <v>1.1867192636423409</v>
      </c>
      <c r="AT18" s="27">
        <f t="shared" si="18"/>
        <v>0.34537310979618657</v>
      </c>
      <c r="AU18" s="27" t="str">
        <f t="shared" si="18"/>
        <v/>
      </c>
      <c r="AV18" s="27" t="str">
        <f t="shared" si="18"/>
        <v/>
      </c>
      <c r="AW18" s="27" t="str">
        <f t="shared" si="18"/>
        <v/>
      </c>
      <c r="BA18" s="26" t="s">
        <v>104</v>
      </c>
      <c r="BB18" s="26">
        <f>(SUM(M241:M289))-1</f>
        <v>38</v>
      </c>
      <c r="BC18" s="26">
        <f>AH13</f>
        <v>183.74358974358972</v>
      </c>
      <c r="BD18" s="26"/>
      <c r="BE18" s="26"/>
      <c r="BF18" s="26"/>
    </row>
    <row r="19" spans="1:58">
      <c r="A19" s="7">
        <v>4</v>
      </c>
      <c r="B19" s="26" t="s">
        <v>9</v>
      </c>
      <c r="C19" s="72">
        <v>18</v>
      </c>
      <c r="D19" s="72">
        <v>20</v>
      </c>
      <c r="E19" s="72">
        <v>22</v>
      </c>
      <c r="F19" s="72">
        <v>30</v>
      </c>
      <c r="G19" s="72"/>
      <c r="H19" s="72"/>
      <c r="I19" s="73"/>
      <c r="M19" s="23" t="s">
        <v>74</v>
      </c>
      <c r="N19" s="23" t="e">
        <f>MEDIAN(A1B4)</f>
        <v>#NUM!</v>
      </c>
      <c r="O19" s="23" t="e">
        <f>MEDIAN(A2B4)</f>
        <v>#NUM!</v>
      </c>
      <c r="P19" s="23" t="e">
        <f>MEDIAN(A3B4)</f>
        <v>#NUM!</v>
      </c>
      <c r="Q19" s="23" t="e">
        <f>MEDIAN(A4B4)</f>
        <v>#NUM!</v>
      </c>
      <c r="R19" s="23" t="e">
        <f>MEDIAN(A5B4)</f>
        <v>#NUM!</v>
      </c>
      <c r="S19" s="23" t="e">
        <f>MEDIAN(A6B4)</f>
        <v>#NUM!</v>
      </c>
      <c r="T19" s="23" t="e">
        <f>MEDIAN(A7B4)</f>
        <v>#NUM!</v>
      </c>
      <c r="U19" s="22"/>
      <c r="V19" s="7" t="s">
        <v>71</v>
      </c>
      <c r="W19" s="7">
        <f t="shared" si="3"/>
        <v>4</v>
      </c>
      <c r="X19" s="7">
        <f t="shared" si="4"/>
        <v>6</v>
      </c>
      <c r="Y19" s="7">
        <f t="shared" si="5"/>
        <v>1</v>
      </c>
      <c r="Z19" s="7">
        <f t="shared" si="6"/>
        <v>4.5</v>
      </c>
      <c r="AA19" s="7" t="str">
        <f t="shared" si="7"/>
        <v/>
      </c>
      <c r="AB19" s="7" t="str">
        <f t="shared" si="8"/>
        <v/>
      </c>
      <c r="AC19" s="7" t="str">
        <f t="shared" si="9"/>
        <v/>
      </c>
      <c r="AF19" s="7" t="s">
        <v>71</v>
      </c>
      <c r="AG19" s="7">
        <f t="shared" si="10"/>
        <v>2.2886259040105195</v>
      </c>
      <c r="AH19" s="7">
        <f t="shared" si="11"/>
        <v>12.339907955292571</v>
      </c>
      <c r="AI19" s="7">
        <f t="shared" si="12"/>
        <v>2.2117028270874428</v>
      </c>
      <c r="AJ19" s="7">
        <f t="shared" si="13"/>
        <v>4.0514464168310322</v>
      </c>
      <c r="AK19" s="7" t="str">
        <f t="shared" si="14"/>
        <v/>
      </c>
      <c r="AL19" s="7" t="str">
        <f t="shared" si="15"/>
        <v/>
      </c>
      <c r="AM19" s="7" t="str">
        <f t="shared" si="16"/>
        <v/>
      </c>
      <c r="AP19" s="28" t="s">
        <v>72</v>
      </c>
      <c r="AQ19" s="28">
        <f>IF(W46="","",AVERAGE(W46:W75))</f>
        <v>1.6</v>
      </c>
      <c r="AR19" s="28">
        <f t="shared" ref="AR19:AW19" si="19">IF(X46="","",AVERAGE(X46:X75))</f>
        <v>3.2</v>
      </c>
      <c r="AS19" s="28">
        <f t="shared" si="19"/>
        <v>1.8</v>
      </c>
      <c r="AT19" s="28">
        <f t="shared" si="19"/>
        <v>2.4</v>
      </c>
      <c r="AU19" s="28" t="str">
        <f t="shared" si="19"/>
        <v/>
      </c>
      <c r="AV19" s="28" t="str">
        <f t="shared" si="19"/>
        <v/>
      </c>
      <c r="AW19" s="28" t="str">
        <f t="shared" si="19"/>
        <v/>
      </c>
    </row>
    <row r="20" spans="1:58">
      <c r="A20" s="7">
        <v>5</v>
      </c>
      <c r="B20" s="26" t="s">
        <v>9</v>
      </c>
      <c r="C20" s="72">
        <v>11</v>
      </c>
      <c r="D20" s="72">
        <v>22</v>
      </c>
      <c r="E20" s="72">
        <v>25</v>
      </c>
      <c r="F20" s="72"/>
      <c r="G20" s="72"/>
      <c r="H20" s="72"/>
      <c r="I20" s="73"/>
      <c r="M20" s="23" t="s">
        <v>75</v>
      </c>
      <c r="N20" s="23" t="e">
        <f>MEDIAN(A1B5)</f>
        <v>#NUM!</v>
      </c>
      <c r="O20" s="23" t="e">
        <f>MEDIAN(A2B5)</f>
        <v>#NUM!</v>
      </c>
      <c r="P20" s="23" t="e">
        <f>MEDIAN(A3B5)</f>
        <v>#NUM!</v>
      </c>
      <c r="Q20" s="23" t="e">
        <f>MEDIAN(A4B5)</f>
        <v>#NUM!</v>
      </c>
      <c r="R20" s="23" t="e">
        <f>MEDIAN(A5B5)</f>
        <v>#NUM!</v>
      </c>
      <c r="S20" s="23" t="e">
        <f>MEDIAN(A6B5)</f>
        <v>#NUM!</v>
      </c>
      <c r="T20" s="23" t="e">
        <f>MEDIAN(A7B5)</f>
        <v>#NUM!</v>
      </c>
      <c r="U20" s="22"/>
      <c r="V20" s="7" t="s">
        <v>71</v>
      </c>
      <c r="W20" s="7">
        <f t="shared" si="3"/>
        <v>3</v>
      </c>
      <c r="X20" s="7">
        <f t="shared" si="4"/>
        <v>8</v>
      </c>
      <c r="Y20" s="7">
        <f t="shared" si="5"/>
        <v>4</v>
      </c>
      <c r="Z20" s="7" t="str">
        <f t="shared" si="6"/>
        <v/>
      </c>
      <c r="AA20" s="7" t="str">
        <f t="shared" si="7"/>
        <v/>
      </c>
      <c r="AB20" s="7" t="str">
        <f t="shared" si="8"/>
        <v/>
      </c>
      <c r="AC20" s="7" t="str">
        <f t="shared" si="9"/>
        <v/>
      </c>
      <c r="AF20" s="7" t="s">
        <v>71</v>
      </c>
      <c r="AG20" s="7">
        <f t="shared" si="10"/>
        <v>0.26298487836949369</v>
      </c>
      <c r="AH20" s="7">
        <f t="shared" si="11"/>
        <v>30.391190006574622</v>
      </c>
      <c r="AI20" s="7">
        <f t="shared" si="12"/>
        <v>2.2886259040105195</v>
      </c>
      <c r="AJ20" s="7" t="str">
        <f t="shared" si="13"/>
        <v/>
      </c>
      <c r="AK20" s="7" t="str">
        <f t="shared" si="14"/>
        <v/>
      </c>
      <c r="AL20" s="7" t="str">
        <f t="shared" si="15"/>
        <v/>
      </c>
      <c r="AM20" s="7" t="str">
        <f t="shared" si="16"/>
        <v/>
      </c>
      <c r="AP20" s="23" t="s">
        <v>72</v>
      </c>
      <c r="AQ20" s="23">
        <f>IF(AQ19="","",(AQ19-$AE$15)^2)</f>
        <v>0.78708744247205775</v>
      </c>
      <c r="AR20" s="23">
        <f t="shared" ref="AR20:AW20" si="20">IF(AR19="","",(AR19-$AE$15)^2)</f>
        <v>0.50811308349769913</v>
      </c>
      <c r="AS20" s="23">
        <f t="shared" si="20"/>
        <v>0.47221564760026297</v>
      </c>
      <c r="AT20" s="23">
        <f t="shared" si="20"/>
        <v>7.6002629848783932E-3</v>
      </c>
      <c r="AU20" s="23" t="str">
        <f t="shared" si="20"/>
        <v/>
      </c>
      <c r="AV20" s="23" t="str">
        <f t="shared" si="20"/>
        <v/>
      </c>
      <c r="AW20" s="23" t="str">
        <f t="shared" si="20"/>
        <v/>
      </c>
    </row>
    <row r="21" spans="1:58" ht="13.8" thickBot="1">
      <c r="A21" s="7">
        <v>6</v>
      </c>
      <c r="B21" s="26" t="s">
        <v>9</v>
      </c>
      <c r="C21" s="79"/>
      <c r="D21" s="80"/>
      <c r="E21" s="80"/>
      <c r="F21" s="80"/>
      <c r="G21" s="80"/>
      <c r="H21" s="80"/>
      <c r="I21" s="73"/>
      <c r="M21" s="23" t="s">
        <v>76</v>
      </c>
      <c r="N21" s="23" t="e">
        <f>MEDIAN(A1B6)</f>
        <v>#NUM!</v>
      </c>
      <c r="O21" s="23" t="e">
        <f>MEDIAN(A2B6)</f>
        <v>#NUM!</v>
      </c>
      <c r="P21" s="23" t="e">
        <f>MEDIAN(A3B6)</f>
        <v>#NUM!</v>
      </c>
      <c r="Q21" s="23" t="e">
        <f>MEDIAN(A4B6)</f>
        <v>#NUM!</v>
      </c>
      <c r="R21" s="23" t="e">
        <f>MEDIAN(A5B6)</f>
        <v>#NUM!</v>
      </c>
      <c r="S21" s="23" t="e">
        <f>MEDIAN(A6B6)</f>
        <v>#NUM!</v>
      </c>
      <c r="T21" s="23" t="e">
        <f>MEDIAN(A7B6)</f>
        <v>#NUM!</v>
      </c>
      <c r="U21" s="22"/>
      <c r="V21" s="7" t="s">
        <v>71</v>
      </c>
      <c r="W21" s="7" t="str">
        <f t="shared" si="3"/>
        <v/>
      </c>
      <c r="X21" s="7" t="str">
        <f t="shared" si="4"/>
        <v/>
      </c>
      <c r="Y21" s="7" t="str">
        <f t="shared" si="5"/>
        <v/>
      </c>
      <c r="Z21" s="7" t="str">
        <f t="shared" si="6"/>
        <v/>
      </c>
      <c r="AA21" s="7" t="str">
        <f t="shared" si="7"/>
        <v/>
      </c>
      <c r="AB21" s="7" t="str">
        <f t="shared" si="8"/>
        <v/>
      </c>
      <c r="AC21" s="7" t="str">
        <f t="shared" si="9"/>
        <v/>
      </c>
      <c r="AF21" s="7" t="s">
        <v>71</v>
      </c>
      <c r="AG21" s="7" t="str">
        <f t="shared" si="10"/>
        <v/>
      </c>
      <c r="AH21" s="7" t="str">
        <f t="shared" si="11"/>
        <v/>
      </c>
      <c r="AI21" s="7" t="str">
        <f t="shared" si="12"/>
        <v/>
      </c>
      <c r="AJ21" s="7" t="str">
        <f t="shared" si="13"/>
        <v/>
      </c>
      <c r="AK21" s="7" t="str">
        <f t="shared" si="14"/>
        <v/>
      </c>
      <c r="AL21" s="7" t="str">
        <f t="shared" si="15"/>
        <v/>
      </c>
      <c r="AM21" s="7" t="str">
        <f t="shared" si="16"/>
        <v/>
      </c>
      <c r="AP21" s="27" t="s">
        <v>72</v>
      </c>
      <c r="AQ21" s="27">
        <f t="shared" ref="AQ21:AW21" si="21">IF(AQ20="","",AQ20*(COUNT(A1B2)))</f>
        <v>3.9354372123602888</v>
      </c>
      <c r="AR21" s="27">
        <f t="shared" si="21"/>
        <v>2.5405654174884957</v>
      </c>
      <c r="AS21" s="27">
        <f t="shared" si="21"/>
        <v>2.3610782380013147</v>
      </c>
      <c r="AT21" s="27">
        <f t="shared" si="21"/>
        <v>3.8001314924391967E-2</v>
      </c>
      <c r="AU21" s="27" t="str">
        <f t="shared" si="21"/>
        <v/>
      </c>
      <c r="AV21" s="27" t="str">
        <f t="shared" si="21"/>
        <v/>
      </c>
      <c r="AW21" s="27" t="str">
        <f t="shared" si="21"/>
        <v/>
      </c>
    </row>
    <row r="22" spans="1:58">
      <c r="A22" s="7">
        <v>7</v>
      </c>
      <c r="B22" s="26" t="s">
        <v>9</v>
      </c>
      <c r="C22" s="79"/>
      <c r="D22" s="80"/>
      <c r="E22" s="80"/>
      <c r="F22" s="80"/>
      <c r="G22" s="80"/>
      <c r="H22" s="80"/>
      <c r="I22" s="73"/>
      <c r="M22" s="23" t="s">
        <v>77</v>
      </c>
      <c r="N22" s="23" t="e">
        <f>MEDIAN(A1B7)</f>
        <v>#NUM!</v>
      </c>
      <c r="O22" s="23" t="e">
        <f>MEDIAN(A2B7)</f>
        <v>#NUM!</v>
      </c>
      <c r="P22" s="23" t="e">
        <f>MEDIAN(A3B7)</f>
        <v>#NUM!</v>
      </c>
      <c r="Q22" s="23" t="e">
        <f>MEDIAN(A4B7)</f>
        <v>#NUM!</v>
      </c>
      <c r="R22" s="23" t="e">
        <f>MEDIAN(A5B7)</f>
        <v>#NUM!</v>
      </c>
      <c r="S22" s="23" t="e">
        <f>MEDIAN(A6B7)</f>
        <v>#NUM!</v>
      </c>
      <c r="T22" s="23" t="e">
        <f>MEDIAN(A7B7)</f>
        <v>#NUM!</v>
      </c>
      <c r="U22" s="22"/>
      <c r="V22" s="7" t="s">
        <v>71</v>
      </c>
      <c r="W22" s="7" t="str">
        <f t="shared" si="3"/>
        <v/>
      </c>
      <c r="X22" s="7" t="str">
        <f t="shared" si="4"/>
        <v/>
      </c>
      <c r="Y22" s="7" t="str">
        <f t="shared" si="5"/>
        <v/>
      </c>
      <c r="Z22" s="7" t="str">
        <f t="shared" si="6"/>
        <v/>
      </c>
      <c r="AA22" s="7" t="str">
        <f t="shared" si="7"/>
        <v/>
      </c>
      <c r="AB22" s="7" t="str">
        <f t="shared" si="8"/>
        <v/>
      </c>
      <c r="AC22" s="7" t="str">
        <f t="shared" si="9"/>
        <v/>
      </c>
      <c r="AF22" s="7" t="s">
        <v>71</v>
      </c>
      <c r="AG22" s="7" t="str">
        <f t="shared" si="10"/>
        <v/>
      </c>
      <c r="AH22" s="7" t="str">
        <f t="shared" si="11"/>
        <v/>
      </c>
      <c r="AI22" s="7" t="str">
        <f t="shared" si="12"/>
        <v/>
      </c>
      <c r="AJ22" s="7" t="str">
        <f t="shared" si="13"/>
        <v/>
      </c>
      <c r="AK22" s="7" t="str">
        <f t="shared" si="14"/>
        <v/>
      </c>
      <c r="AL22" s="7" t="str">
        <f t="shared" si="15"/>
        <v/>
      </c>
      <c r="AM22" s="7" t="str">
        <f t="shared" si="16"/>
        <v/>
      </c>
      <c r="AP22" s="28" t="s">
        <v>73</v>
      </c>
      <c r="AQ22" s="29" t="str">
        <f>IF(W76="","",AVERAGE(W76:W105))</f>
        <v/>
      </c>
      <c r="AR22" s="29" t="str">
        <f t="shared" ref="AR22:AW22" si="22">IF(X76="","",AVERAGE(X76:X105))</f>
        <v/>
      </c>
      <c r="AS22" s="29" t="str">
        <f t="shared" si="22"/>
        <v/>
      </c>
      <c r="AT22" s="29" t="str">
        <f t="shared" si="22"/>
        <v/>
      </c>
      <c r="AU22" s="29" t="str">
        <f t="shared" si="22"/>
        <v/>
      </c>
      <c r="AV22" s="29" t="str">
        <f t="shared" si="22"/>
        <v/>
      </c>
      <c r="AW22" s="29" t="str">
        <f t="shared" si="22"/>
        <v/>
      </c>
    </row>
    <row r="23" spans="1:58">
      <c r="A23" s="7">
        <v>8</v>
      </c>
      <c r="B23" s="26" t="s">
        <v>9</v>
      </c>
      <c r="C23" s="79"/>
      <c r="D23" s="80"/>
      <c r="E23" s="80"/>
      <c r="F23" s="80"/>
      <c r="G23" s="80"/>
      <c r="H23" s="80"/>
      <c r="I23" s="73"/>
      <c r="V23" s="7" t="s">
        <v>71</v>
      </c>
      <c r="W23" s="7" t="str">
        <f t="shared" si="3"/>
        <v/>
      </c>
      <c r="X23" s="7" t="str">
        <f t="shared" si="4"/>
        <v/>
      </c>
      <c r="Y23" s="7" t="str">
        <f t="shared" si="5"/>
        <v/>
      </c>
      <c r="Z23" s="7" t="str">
        <f t="shared" si="6"/>
        <v/>
      </c>
      <c r="AA23" s="7" t="str">
        <f t="shared" si="7"/>
        <v/>
      </c>
      <c r="AB23" s="7" t="str">
        <f t="shared" si="8"/>
        <v/>
      </c>
      <c r="AC23" s="7" t="str">
        <f t="shared" si="9"/>
        <v/>
      </c>
      <c r="AF23" s="7" t="s">
        <v>71</v>
      </c>
      <c r="AG23" s="7" t="str">
        <f t="shared" si="10"/>
        <v/>
      </c>
      <c r="AH23" s="7" t="str">
        <f t="shared" si="11"/>
        <v/>
      </c>
      <c r="AI23" s="7" t="str">
        <f t="shared" si="12"/>
        <v/>
      </c>
      <c r="AJ23" s="7" t="str">
        <f t="shared" si="13"/>
        <v/>
      </c>
      <c r="AK23" s="7" t="str">
        <f t="shared" si="14"/>
        <v/>
      </c>
      <c r="AL23" s="7" t="str">
        <f t="shared" si="15"/>
        <v/>
      </c>
      <c r="AM23" s="7" t="str">
        <f t="shared" si="16"/>
        <v/>
      </c>
      <c r="AP23" s="23" t="s">
        <v>73</v>
      </c>
      <c r="AQ23" s="23" t="str">
        <f>IF(AQ22="","",(AQ22-$AE$15)^2)</f>
        <v/>
      </c>
      <c r="AR23" s="23" t="str">
        <f t="shared" ref="AR23:AW23" si="23">IF(AR22="","",(AR22-$AE$15)^2)</f>
        <v/>
      </c>
      <c r="AS23" s="23" t="str">
        <f t="shared" si="23"/>
        <v/>
      </c>
      <c r="AT23" s="23" t="str">
        <f t="shared" si="23"/>
        <v/>
      </c>
      <c r="AU23" s="23" t="str">
        <f t="shared" si="23"/>
        <v/>
      </c>
      <c r="AV23" s="23" t="str">
        <f t="shared" si="23"/>
        <v/>
      </c>
      <c r="AW23" s="23" t="str">
        <f t="shared" si="23"/>
        <v/>
      </c>
    </row>
    <row r="24" spans="1:58" ht="13.8" thickBot="1">
      <c r="A24" s="7">
        <v>9</v>
      </c>
      <c r="B24" s="26" t="s">
        <v>9</v>
      </c>
      <c r="C24" s="79"/>
      <c r="D24" s="80"/>
      <c r="E24" s="80"/>
      <c r="F24" s="80"/>
      <c r="G24" s="80"/>
      <c r="H24" s="80"/>
      <c r="I24" s="73"/>
      <c r="V24" s="7" t="s">
        <v>71</v>
      </c>
      <c r="W24" s="7" t="str">
        <f t="shared" si="3"/>
        <v/>
      </c>
      <c r="X24" s="7" t="str">
        <f t="shared" si="4"/>
        <v/>
      </c>
      <c r="Y24" s="7" t="str">
        <f t="shared" si="5"/>
        <v/>
      </c>
      <c r="Z24" s="7" t="str">
        <f t="shared" si="6"/>
        <v/>
      </c>
      <c r="AA24" s="7" t="str">
        <f t="shared" si="7"/>
        <v/>
      </c>
      <c r="AB24" s="7" t="str">
        <f t="shared" si="8"/>
        <v/>
      </c>
      <c r="AC24" s="7" t="str">
        <f t="shared" si="9"/>
        <v/>
      </c>
      <c r="AF24" s="7" t="s">
        <v>71</v>
      </c>
      <c r="AG24" s="7" t="str">
        <f t="shared" si="10"/>
        <v/>
      </c>
      <c r="AH24" s="7" t="str">
        <f t="shared" si="11"/>
        <v/>
      </c>
      <c r="AI24" s="7" t="str">
        <f t="shared" si="12"/>
        <v/>
      </c>
      <c r="AJ24" s="7" t="str">
        <f t="shared" si="13"/>
        <v/>
      </c>
      <c r="AK24" s="7" t="str">
        <f t="shared" si="14"/>
        <v/>
      </c>
      <c r="AL24" s="7" t="str">
        <f t="shared" si="15"/>
        <v/>
      </c>
      <c r="AM24" s="7" t="str">
        <f t="shared" si="16"/>
        <v/>
      </c>
      <c r="AP24" s="27" t="s">
        <v>73</v>
      </c>
      <c r="AQ24" s="27" t="str">
        <f t="shared" ref="AQ24:AW24" si="24">IF(AQ23="","",AQ23*(COUNT(A1B3)))</f>
        <v/>
      </c>
      <c r="AR24" s="27" t="str">
        <f t="shared" si="24"/>
        <v/>
      </c>
      <c r="AS24" s="27" t="str">
        <f t="shared" si="24"/>
        <v/>
      </c>
      <c r="AT24" s="27" t="str">
        <f t="shared" si="24"/>
        <v/>
      </c>
      <c r="AU24" s="27" t="str">
        <f t="shared" si="24"/>
        <v/>
      </c>
      <c r="AV24" s="27" t="str">
        <f t="shared" si="24"/>
        <v/>
      </c>
      <c r="AW24" s="27" t="str">
        <f t="shared" si="24"/>
        <v/>
      </c>
    </row>
    <row r="25" spans="1:58">
      <c r="A25" s="7">
        <v>10</v>
      </c>
      <c r="B25" s="26" t="s">
        <v>9</v>
      </c>
      <c r="C25" s="79"/>
      <c r="D25" s="80"/>
      <c r="E25" s="80"/>
      <c r="F25" s="80"/>
      <c r="G25" s="80"/>
      <c r="H25" s="80"/>
      <c r="I25" s="73"/>
      <c r="V25" s="7" t="s">
        <v>71</v>
      </c>
      <c r="W25" s="7" t="str">
        <f t="shared" si="3"/>
        <v/>
      </c>
      <c r="X25" s="7" t="str">
        <f t="shared" si="4"/>
        <v/>
      </c>
      <c r="Y25" s="7" t="str">
        <f t="shared" si="5"/>
        <v/>
      </c>
      <c r="Z25" s="7" t="str">
        <f t="shared" si="6"/>
        <v/>
      </c>
      <c r="AA25" s="7" t="str">
        <f t="shared" si="7"/>
        <v/>
      </c>
      <c r="AB25" s="7" t="str">
        <f t="shared" si="8"/>
        <v/>
      </c>
      <c r="AC25" s="7" t="str">
        <f t="shared" si="9"/>
        <v/>
      </c>
      <c r="AF25" s="7" t="s">
        <v>71</v>
      </c>
      <c r="AG25" s="7" t="str">
        <f t="shared" si="10"/>
        <v/>
      </c>
      <c r="AH25" s="7" t="str">
        <f t="shared" si="11"/>
        <v/>
      </c>
      <c r="AI25" s="7" t="str">
        <f t="shared" si="12"/>
        <v/>
      </c>
      <c r="AJ25" s="7" t="str">
        <f t="shared" si="13"/>
        <v/>
      </c>
      <c r="AK25" s="7" t="str">
        <f t="shared" si="14"/>
        <v/>
      </c>
      <c r="AL25" s="7" t="str">
        <f t="shared" si="15"/>
        <v/>
      </c>
      <c r="AM25" s="7" t="str">
        <f t="shared" si="16"/>
        <v/>
      </c>
      <c r="AP25" s="29" t="s">
        <v>74</v>
      </c>
      <c r="AQ25" s="29" t="str">
        <f>IF(W106="","",AVERAGE(W106:W135))</f>
        <v/>
      </c>
      <c r="AR25" s="29" t="str">
        <f t="shared" ref="AR25:AW25" si="25">IF(X106="","",AVERAGE(X106:X135))</f>
        <v/>
      </c>
      <c r="AS25" s="29" t="str">
        <f t="shared" si="25"/>
        <v/>
      </c>
      <c r="AT25" s="29" t="str">
        <f t="shared" si="25"/>
        <v/>
      </c>
      <c r="AU25" s="29" t="str">
        <f t="shared" si="25"/>
        <v/>
      </c>
      <c r="AV25" s="29" t="str">
        <f t="shared" si="25"/>
        <v/>
      </c>
      <c r="AW25" s="29" t="str">
        <f t="shared" si="25"/>
        <v/>
      </c>
    </row>
    <row r="26" spans="1:58">
      <c r="A26" s="7">
        <v>11</v>
      </c>
      <c r="B26" s="26" t="s">
        <v>9</v>
      </c>
      <c r="C26" s="79"/>
      <c r="D26" s="80"/>
      <c r="E26" s="80"/>
      <c r="F26" s="80"/>
      <c r="G26" s="80"/>
      <c r="H26" s="80"/>
      <c r="I26" s="73"/>
      <c r="V26" s="7" t="s">
        <v>71</v>
      </c>
      <c r="W26" s="7" t="str">
        <f t="shared" si="3"/>
        <v/>
      </c>
      <c r="X26" s="7" t="str">
        <f t="shared" si="4"/>
        <v/>
      </c>
      <c r="Y26" s="7" t="str">
        <f t="shared" si="5"/>
        <v/>
      </c>
      <c r="Z26" s="7" t="str">
        <f t="shared" si="6"/>
        <v/>
      </c>
      <c r="AA26" s="7" t="str">
        <f t="shared" si="7"/>
        <v/>
      </c>
      <c r="AB26" s="7" t="str">
        <f t="shared" si="8"/>
        <v/>
      </c>
      <c r="AC26" s="7" t="str">
        <f t="shared" si="9"/>
        <v/>
      </c>
      <c r="AF26" s="7" t="s">
        <v>71</v>
      </c>
      <c r="AG26" s="7" t="str">
        <f t="shared" si="10"/>
        <v/>
      </c>
      <c r="AH26" s="7" t="str">
        <f t="shared" si="11"/>
        <v/>
      </c>
      <c r="AI26" s="7" t="str">
        <f t="shared" si="12"/>
        <v/>
      </c>
      <c r="AJ26" s="7" t="str">
        <f t="shared" si="13"/>
        <v/>
      </c>
      <c r="AK26" s="7" t="str">
        <f t="shared" si="14"/>
        <v/>
      </c>
      <c r="AL26" s="7" t="str">
        <f t="shared" si="15"/>
        <v/>
      </c>
      <c r="AM26" s="7" t="str">
        <f t="shared" si="16"/>
        <v/>
      </c>
      <c r="AP26" s="28" t="s">
        <v>74</v>
      </c>
      <c r="AQ26" s="23" t="str">
        <f>IF(AQ25="","",(AQ25-$AE$15)^2)</f>
        <v/>
      </c>
      <c r="AR26" s="23" t="str">
        <f t="shared" ref="AR26:AW26" si="26">IF(AR25="","",(AR25-$AE$15)^2)</f>
        <v/>
      </c>
      <c r="AS26" s="23" t="str">
        <f t="shared" si="26"/>
        <v/>
      </c>
      <c r="AT26" s="23" t="str">
        <f t="shared" si="26"/>
        <v/>
      </c>
      <c r="AU26" s="23" t="str">
        <f t="shared" si="26"/>
        <v/>
      </c>
      <c r="AV26" s="23" t="str">
        <f t="shared" si="26"/>
        <v/>
      </c>
      <c r="AW26" s="23" t="str">
        <f t="shared" si="26"/>
        <v/>
      </c>
    </row>
    <row r="27" spans="1:58" ht="13.8" thickBot="1">
      <c r="A27" s="7">
        <v>12</v>
      </c>
      <c r="B27" s="26" t="s">
        <v>9</v>
      </c>
      <c r="C27" s="79"/>
      <c r="D27" s="80"/>
      <c r="E27" s="80"/>
      <c r="F27" s="80"/>
      <c r="G27" s="80"/>
      <c r="H27" s="80"/>
      <c r="I27" s="73"/>
      <c r="V27" s="7" t="s">
        <v>71</v>
      </c>
      <c r="W27" s="7" t="str">
        <f t="shared" si="3"/>
        <v/>
      </c>
      <c r="X27" s="7" t="str">
        <f t="shared" si="4"/>
        <v/>
      </c>
      <c r="Y27" s="7" t="str">
        <f t="shared" si="5"/>
        <v/>
      </c>
      <c r="Z27" s="7" t="str">
        <f t="shared" si="6"/>
        <v/>
      </c>
      <c r="AA27" s="7" t="str">
        <f t="shared" si="7"/>
        <v/>
      </c>
      <c r="AB27" s="7" t="str">
        <f t="shared" si="8"/>
        <v/>
      </c>
      <c r="AC27" s="7" t="str">
        <f t="shared" si="9"/>
        <v/>
      </c>
      <c r="AF27" s="7" t="s">
        <v>71</v>
      </c>
      <c r="AG27" s="7" t="str">
        <f t="shared" si="10"/>
        <v/>
      </c>
      <c r="AH27" s="7" t="str">
        <f t="shared" si="11"/>
        <v/>
      </c>
      <c r="AI27" s="7" t="str">
        <f t="shared" si="12"/>
        <v/>
      </c>
      <c r="AJ27" s="7" t="str">
        <f t="shared" si="13"/>
        <v/>
      </c>
      <c r="AK27" s="7" t="str">
        <f t="shared" si="14"/>
        <v/>
      </c>
      <c r="AL27" s="7" t="str">
        <f t="shared" si="15"/>
        <v/>
      </c>
      <c r="AM27" s="7" t="str">
        <f t="shared" si="16"/>
        <v/>
      </c>
      <c r="AP27" s="30" t="s">
        <v>74</v>
      </c>
      <c r="AQ27" s="27" t="str">
        <f t="shared" ref="AQ27:AW27" si="27">IF(AQ26="","",AQ26*(COUNT(A1B4)))</f>
        <v/>
      </c>
      <c r="AR27" s="27" t="str">
        <f t="shared" si="27"/>
        <v/>
      </c>
      <c r="AS27" s="27" t="str">
        <f t="shared" si="27"/>
        <v/>
      </c>
      <c r="AT27" s="27" t="str">
        <f t="shared" si="27"/>
        <v/>
      </c>
      <c r="AU27" s="27" t="str">
        <f t="shared" si="27"/>
        <v/>
      </c>
      <c r="AV27" s="27" t="str">
        <f t="shared" si="27"/>
        <v/>
      </c>
      <c r="AW27" s="27" t="str">
        <f t="shared" si="27"/>
        <v/>
      </c>
    </row>
    <row r="28" spans="1:58">
      <c r="A28" s="7">
        <v>13</v>
      </c>
      <c r="B28" s="26" t="s">
        <v>9</v>
      </c>
      <c r="C28" s="79"/>
      <c r="D28" s="80"/>
      <c r="E28" s="80"/>
      <c r="F28" s="80"/>
      <c r="G28" s="80"/>
      <c r="H28" s="80"/>
      <c r="I28" s="73"/>
      <c r="V28" s="7" t="s">
        <v>71</v>
      </c>
      <c r="W28" s="7" t="str">
        <f t="shared" si="3"/>
        <v/>
      </c>
      <c r="X28" s="7" t="str">
        <f t="shared" si="4"/>
        <v/>
      </c>
      <c r="Y28" s="7" t="str">
        <f t="shared" si="5"/>
        <v/>
      </c>
      <c r="Z28" s="7" t="str">
        <f t="shared" si="6"/>
        <v/>
      </c>
      <c r="AA28" s="7" t="str">
        <f t="shared" si="7"/>
        <v/>
      </c>
      <c r="AB28" s="7" t="str">
        <f t="shared" si="8"/>
        <v/>
      </c>
      <c r="AC28" s="7" t="str">
        <f t="shared" si="9"/>
        <v/>
      </c>
      <c r="AF28" s="7" t="s">
        <v>71</v>
      </c>
      <c r="AG28" s="7" t="str">
        <f t="shared" si="10"/>
        <v/>
      </c>
      <c r="AH28" s="7" t="str">
        <f t="shared" si="11"/>
        <v/>
      </c>
      <c r="AI28" s="7" t="str">
        <f t="shared" si="12"/>
        <v/>
      </c>
      <c r="AJ28" s="7" t="str">
        <f t="shared" si="13"/>
        <v/>
      </c>
      <c r="AK28" s="7" t="str">
        <f t="shared" si="14"/>
        <v/>
      </c>
      <c r="AL28" s="7" t="str">
        <f t="shared" si="15"/>
        <v/>
      </c>
      <c r="AM28" s="7" t="str">
        <f t="shared" si="16"/>
        <v/>
      </c>
      <c r="AP28" s="28" t="s">
        <v>75</v>
      </c>
      <c r="AQ28" s="28" t="str">
        <f>IF(W136="","",AVERAGE(W136:W165))</f>
        <v/>
      </c>
      <c r="AR28" s="28" t="str">
        <f t="shared" ref="AR28:AW28" si="28">IF(X136="","",AVERAGE(X136:X165))</f>
        <v/>
      </c>
      <c r="AS28" s="28" t="str">
        <f t="shared" si="28"/>
        <v/>
      </c>
      <c r="AT28" s="28" t="str">
        <f t="shared" si="28"/>
        <v/>
      </c>
      <c r="AU28" s="28" t="str">
        <f t="shared" si="28"/>
        <v/>
      </c>
      <c r="AV28" s="28" t="str">
        <f t="shared" si="28"/>
        <v/>
      </c>
      <c r="AW28" s="28" t="str">
        <f t="shared" si="28"/>
        <v/>
      </c>
    </row>
    <row r="29" spans="1:58">
      <c r="A29" s="7">
        <v>14</v>
      </c>
      <c r="B29" s="26" t="s">
        <v>9</v>
      </c>
      <c r="C29" s="79"/>
      <c r="D29" s="80"/>
      <c r="E29" s="80"/>
      <c r="F29" s="80"/>
      <c r="G29" s="80"/>
      <c r="H29" s="80"/>
      <c r="I29" s="73"/>
      <c r="V29" s="7" t="s">
        <v>71</v>
      </c>
      <c r="W29" s="7" t="str">
        <f t="shared" si="3"/>
        <v/>
      </c>
      <c r="X29" s="7" t="str">
        <f t="shared" si="4"/>
        <v/>
      </c>
      <c r="Y29" s="7" t="str">
        <f t="shared" si="5"/>
        <v/>
      </c>
      <c r="Z29" s="7" t="str">
        <f t="shared" si="6"/>
        <v/>
      </c>
      <c r="AA29" s="7" t="str">
        <f t="shared" si="7"/>
        <v/>
      </c>
      <c r="AB29" s="7" t="str">
        <f t="shared" si="8"/>
        <v/>
      </c>
      <c r="AC29" s="7" t="str">
        <f t="shared" si="9"/>
        <v/>
      </c>
      <c r="AF29" s="7" t="s">
        <v>71</v>
      </c>
      <c r="AG29" s="7" t="str">
        <f t="shared" si="10"/>
        <v/>
      </c>
      <c r="AH29" s="7" t="str">
        <f t="shared" si="11"/>
        <v/>
      </c>
      <c r="AI29" s="7" t="str">
        <f t="shared" si="12"/>
        <v/>
      </c>
      <c r="AJ29" s="7" t="str">
        <f t="shared" si="13"/>
        <v/>
      </c>
      <c r="AK29" s="7" t="str">
        <f t="shared" si="14"/>
        <v/>
      </c>
      <c r="AL29" s="7" t="str">
        <f t="shared" si="15"/>
        <v/>
      </c>
      <c r="AM29" s="7" t="str">
        <f t="shared" si="16"/>
        <v/>
      </c>
      <c r="AP29" s="28" t="s">
        <v>75</v>
      </c>
      <c r="AQ29" s="23" t="str">
        <f>IF(AQ28="","",(AQ28-$AE$15)^2)</f>
        <v/>
      </c>
      <c r="AR29" s="23" t="str">
        <f t="shared" ref="AR29:AW29" si="29">IF(AR28="","",(AR28-$AE$15)^2)</f>
        <v/>
      </c>
      <c r="AS29" s="23" t="str">
        <f t="shared" si="29"/>
        <v/>
      </c>
      <c r="AT29" s="23" t="str">
        <f t="shared" si="29"/>
        <v/>
      </c>
      <c r="AU29" s="23" t="str">
        <f t="shared" si="29"/>
        <v/>
      </c>
      <c r="AV29" s="23" t="str">
        <f t="shared" si="29"/>
        <v/>
      </c>
      <c r="AW29" s="23" t="str">
        <f t="shared" si="29"/>
        <v/>
      </c>
    </row>
    <row r="30" spans="1:58" ht="13.8" thickBot="1">
      <c r="A30" s="7">
        <v>15</v>
      </c>
      <c r="B30" s="26" t="s">
        <v>9</v>
      </c>
      <c r="C30" s="79"/>
      <c r="D30" s="80"/>
      <c r="E30" s="80"/>
      <c r="F30" s="80"/>
      <c r="G30" s="80"/>
      <c r="H30" s="80"/>
      <c r="I30" s="73"/>
      <c r="V30" s="7" t="s">
        <v>71</v>
      </c>
      <c r="W30" s="7" t="str">
        <f t="shared" si="3"/>
        <v/>
      </c>
      <c r="X30" s="7" t="str">
        <f t="shared" si="4"/>
        <v/>
      </c>
      <c r="Y30" s="7" t="str">
        <f t="shared" si="5"/>
        <v/>
      </c>
      <c r="Z30" s="7" t="str">
        <f t="shared" si="6"/>
        <v/>
      </c>
      <c r="AA30" s="7" t="str">
        <f t="shared" si="7"/>
        <v/>
      </c>
      <c r="AB30" s="7" t="str">
        <f t="shared" si="8"/>
        <v/>
      </c>
      <c r="AC30" s="7" t="str">
        <f t="shared" si="9"/>
        <v/>
      </c>
      <c r="AF30" s="7" t="s">
        <v>71</v>
      </c>
      <c r="AG30" s="7" t="str">
        <f t="shared" si="10"/>
        <v/>
      </c>
      <c r="AH30" s="7" t="str">
        <f t="shared" si="11"/>
        <v/>
      </c>
      <c r="AI30" s="7" t="str">
        <f t="shared" si="12"/>
        <v/>
      </c>
      <c r="AJ30" s="7" t="str">
        <f t="shared" si="13"/>
        <v/>
      </c>
      <c r="AK30" s="7" t="str">
        <f t="shared" si="14"/>
        <v/>
      </c>
      <c r="AL30" s="7" t="str">
        <f t="shared" si="15"/>
        <v/>
      </c>
      <c r="AM30" s="7" t="str">
        <f t="shared" si="16"/>
        <v/>
      </c>
      <c r="AP30" s="27" t="s">
        <v>75</v>
      </c>
      <c r="AQ30" s="27" t="str">
        <f t="shared" ref="AQ30:AW30" si="30">IF(AQ29="","",AQ29*(COUNT(A1B5)))</f>
        <v/>
      </c>
      <c r="AR30" s="27" t="str">
        <f t="shared" si="30"/>
        <v/>
      </c>
      <c r="AS30" s="27" t="str">
        <f t="shared" si="30"/>
        <v/>
      </c>
      <c r="AT30" s="27" t="str">
        <f t="shared" si="30"/>
        <v/>
      </c>
      <c r="AU30" s="27" t="str">
        <f t="shared" si="30"/>
        <v/>
      </c>
      <c r="AV30" s="27" t="str">
        <f t="shared" si="30"/>
        <v/>
      </c>
      <c r="AW30" s="27" t="str">
        <f t="shared" si="30"/>
        <v/>
      </c>
    </row>
    <row r="31" spans="1:58">
      <c r="A31" s="7">
        <v>16</v>
      </c>
      <c r="B31" s="26" t="s">
        <v>9</v>
      </c>
      <c r="C31" s="79"/>
      <c r="D31" s="80"/>
      <c r="E31" s="80"/>
      <c r="F31" s="80"/>
      <c r="G31" s="80"/>
      <c r="H31" s="80"/>
      <c r="I31" s="73"/>
      <c r="V31" s="7" t="s">
        <v>71</v>
      </c>
      <c r="W31" s="7" t="str">
        <f t="shared" si="3"/>
        <v/>
      </c>
      <c r="X31" s="7" t="str">
        <f t="shared" si="4"/>
        <v/>
      </c>
      <c r="Y31" s="7" t="str">
        <f t="shared" si="5"/>
        <v/>
      </c>
      <c r="Z31" s="7" t="str">
        <f t="shared" si="6"/>
        <v/>
      </c>
      <c r="AA31" s="7" t="str">
        <f t="shared" si="7"/>
        <v/>
      </c>
      <c r="AB31" s="7" t="str">
        <f t="shared" si="8"/>
        <v/>
      </c>
      <c r="AC31" s="7" t="str">
        <f t="shared" si="9"/>
        <v/>
      </c>
      <c r="AF31" s="7" t="s">
        <v>71</v>
      </c>
      <c r="AG31" s="7" t="str">
        <f t="shared" si="10"/>
        <v/>
      </c>
      <c r="AH31" s="7" t="str">
        <f t="shared" si="11"/>
        <v/>
      </c>
      <c r="AI31" s="7" t="str">
        <f t="shared" si="12"/>
        <v/>
      </c>
      <c r="AJ31" s="7" t="str">
        <f t="shared" si="13"/>
        <v/>
      </c>
      <c r="AK31" s="7" t="str">
        <f t="shared" si="14"/>
        <v/>
      </c>
      <c r="AL31" s="7" t="str">
        <f t="shared" si="15"/>
        <v/>
      </c>
      <c r="AM31" s="7" t="str">
        <f t="shared" si="16"/>
        <v/>
      </c>
      <c r="AP31" s="28" t="s">
        <v>76</v>
      </c>
      <c r="AQ31" s="28" t="str">
        <f>IF(W166="","",AVERAGE(W166:W195))</f>
        <v/>
      </c>
      <c r="AR31" s="28" t="str">
        <f t="shared" ref="AR31:AW31" si="31">IF(X166="","",AVERAGE(X166:X195))</f>
        <v/>
      </c>
      <c r="AS31" s="28" t="str">
        <f t="shared" si="31"/>
        <v/>
      </c>
      <c r="AT31" s="28" t="str">
        <f t="shared" si="31"/>
        <v/>
      </c>
      <c r="AU31" s="28" t="str">
        <f t="shared" si="31"/>
        <v/>
      </c>
      <c r="AV31" s="28" t="str">
        <f t="shared" si="31"/>
        <v/>
      </c>
      <c r="AW31" s="28" t="str">
        <f t="shared" si="31"/>
        <v/>
      </c>
    </row>
    <row r="32" spans="1:58">
      <c r="A32" s="7">
        <v>17</v>
      </c>
      <c r="B32" s="26" t="s">
        <v>9</v>
      </c>
      <c r="C32" s="79"/>
      <c r="D32" s="80"/>
      <c r="E32" s="80"/>
      <c r="F32" s="80"/>
      <c r="G32" s="80"/>
      <c r="H32" s="80"/>
      <c r="I32" s="73"/>
      <c r="V32" s="7" t="s">
        <v>71</v>
      </c>
      <c r="W32" s="7" t="str">
        <f t="shared" si="3"/>
        <v/>
      </c>
      <c r="X32" s="7" t="str">
        <f t="shared" si="4"/>
        <v/>
      </c>
      <c r="Y32" s="7" t="str">
        <f t="shared" si="5"/>
        <v/>
      </c>
      <c r="Z32" s="7" t="str">
        <f t="shared" si="6"/>
        <v/>
      </c>
      <c r="AA32" s="7" t="str">
        <f t="shared" si="7"/>
        <v/>
      </c>
      <c r="AB32" s="7" t="str">
        <f t="shared" si="8"/>
        <v/>
      </c>
      <c r="AC32" s="7" t="str">
        <f t="shared" si="9"/>
        <v/>
      </c>
      <c r="AF32" s="7" t="s">
        <v>71</v>
      </c>
      <c r="AG32" s="7" t="str">
        <f t="shared" si="10"/>
        <v/>
      </c>
      <c r="AH32" s="7" t="str">
        <f t="shared" si="11"/>
        <v/>
      </c>
      <c r="AI32" s="7" t="str">
        <f t="shared" si="12"/>
        <v/>
      </c>
      <c r="AJ32" s="7" t="str">
        <f t="shared" si="13"/>
        <v/>
      </c>
      <c r="AK32" s="7" t="str">
        <f t="shared" si="14"/>
        <v/>
      </c>
      <c r="AL32" s="7" t="str">
        <f t="shared" si="15"/>
        <v/>
      </c>
      <c r="AM32" s="7" t="str">
        <f t="shared" si="16"/>
        <v/>
      </c>
      <c r="AP32" s="23" t="s">
        <v>76</v>
      </c>
      <c r="AQ32" s="23" t="str">
        <f>IF(AQ31="","",(AQ31-$AE$15)^2)</f>
        <v/>
      </c>
      <c r="AR32" s="23" t="str">
        <f t="shared" ref="AR32:AW32" si="32">IF(AR31="","",(AR31-$AE$15)^2)</f>
        <v/>
      </c>
      <c r="AS32" s="23" t="str">
        <f t="shared" si="32"/>
        <v/>
      </c>
      <c r="AT32" s="23" t="str">
        <f t="shared" si="32"/>
        <v/>
      </c>
      <c r="AU32" s="23" t="str">
        <f t="shared" si="32"/>
        <v/>
      </c>
      <c r="AV32" s="23" t="str">
        <f t="shared" si="32"/>
        <v/>
      </c>
      <c r="AW32" s="23" t="str">
        <f t="shared" si="32"/>
        <v/>
      </c>
    </row>
    <row r="33" spans="1:49" ht="13.8" thickBot="1">
      <c r="A33" s="7">
        <v>18</v>
      </c>
      <c r="B33" s="26" t="s">
        <v>9</v>
      </c>
      <c r="C33" s="79"/>
      <c r="D33" s="80"/>
      <c r="E33" s="80"/>
      <c r="F33" s="80"/>
      <c r="G33" s="80"/>
      <c r="H33" s="80"/>
      <c r="I33" s="73"/>
      <c r="V33" s="7" t="s">
        <v>71</v>
      </c>
      <c r="W33" s="7" t="str">
        <f t="shared" si="3"/>
        <v/>
      </c>
      <c r="X33" s="7" t="str">
        <f t="shared" si="4"/>
        <v/>
      </c>
      <c r="Y33" s="7" t="str">
        <f t="shared" si="5"/>
        <v/>
      </c>
      <c r="Z33" s="7" t="str">
        <f t="shared" si="6"/>
        <v/>
      </c>
      <c r="AA33" s="7" t="str">
        <f t="shared" si="7"/>
        <v/>
      </c>
      <c r="AB33" s="7" t="str">
        <f t="shared" si="8"/>
        <v/>
      </c>
      <c r="AC33" s="7" t="str">
        <f t="shared" si="9"/>
        <v/>
      </c>
      <c r="AF33" s="7" t="s">
        <v>71</v>
      </c>
      <c r="AG33" s="7" t="str">
        <f t="shared" si="10"/>
        <v/>
      </c>
      <c r="AH33" s="7" t="str">
        <f t="shared" si="11"/>
        <v/>
      </c>
      <c r="AI33" s="7" t="str">
        <f t="shared" si="12"/>
        <v/>
      </c>
      <c r="AJ33" s="7" t="str">
        <f t="shared" si="13"/>
        <v/>
      </c>
      <c r="AK33" s="7" t="str">
        <f t="shared" si="14"/>
        <v/>
      </c>
      <c r="AL33" s="7" t="str">
        <f t="shared" si="15"/>
        <v/>
      </c>
      <c r="AM33" s="7" t="str">
        <f t="shared" si="16"/>
        <v/>
      </c>
      <c r="AP33" s="27" t="s">
        <v>76</v>
      </c>
      <c r="AQ33" s="27" t="str">
        <f t="shared" ref="AQ33:AW33" si="33">IF(AQ32="","",AQ32*(COUNT(A1B6)))</f>
        <v/>
      </c>
      <c r="AR33" s="27" t="str">
        <f t="shared" si="33"/>
        <v/>
      </c>
      <c r="AS33" s="27" t="str">
        <f t="shared" si="33"/>
        <v/>
      </c>
      <c r="AT33" s="27" t="str">
        <f t="shared" si="33"/>
        <v/>
      </c>
      <c r="AU33" s="27" t="str">
        <f t="shared" si="33"/>
        <v/>
      </c>
      <c r="AV33" s="27" t="str">
        <f t="shared" si="33"/>
        <v/>
      </c>
      <c r="AW33" s="27" t="str">
        <f t="shared" si="33"/>
        <v/>
      </c>
    </row>
    <row r="34" spans="1:49">
      <c r="A34" s="7">
        <v>19</v>
      </c>
      <c r="B34" s="26" t="s">
        <v>9</v>
      </c>
      <c r="C34" s="79"/>
      <c r="D34" s="80"/>
      <c r="E34" s="80"/>
      <c r="F34" s="80"/>
      <c r="G34" s="80"/>
      <c r="H34" s="80"/>
      <c r="I34" s="73"/>
      <c r="V34" s="7" t="s">
        <v>71</v>
      </c>
      <c r="W34" s="7" t="str">
        <f t="shared" si="3"/>
        <v/>
      </c>
      <c r="X34" s="7" t="str">
        <f t="shared" si="4"/>
        <v/>
      </c>
      <c r="Y34" s="7" t="str">
        <f t="shared" si="5"/>
        <v/>
      </c>
      <c r="Z34" s="7" t="str">
        <f t="shared" si="6"/>
        <v/>
      </c>
      <c r="AA34" s="7" t="str">
        <f t="shared" si="7"/>
        <v/>
      </c>
      <c r="AB34" s="7" t="str">
        <f t="shared" si="8"/>
        <v/>
      </c>
      <c r="AC34" s="7" t="str">
        <f t="shared" si="9"/>
        <v/>
      </c>
      <c r="AF34" s="7" t="s">
        <v>71</v>
      </c>
      <c r="AG34" s="7" t="str">
        <f t="shared" si="10"/>
        <v/>
      </c>
      <c r="AH34" s="7" t="str">
        <f t="shared" si="11"/>
        <v/>
      </c>
      <c r="AI34" s="7" t="str">
        <f t="shared" si="12"/>
        <v/>
      </c>
      <c r="AJ34" s="7" t="str">
        <f t="shared" si="13"/>
        <v/>
      </c>
      <c r="AK34" s="7" t="str">
        <f t="shared" si="14"/>
        <v/>
      </c>
      <c r="AL34" s="7" t="str">
        <f t="shared" si="15"/>
        <v/>
      </c>
      <c r="AM34" s="7" t="str">
        <f t="shared" si="16"/>
        <v/>
      </c>
      <c r="AP34" s="29" t="s">
        <v>77</v>
      </c>
      <c r="AQ34" s="29" t="str">
        <f>IF(W196="","",AVERAGE(W196:W225))</f>
        <v/>
      </c>
      <c r="AR34" s="29" t="str">
        <f t="shared" ref="AR34:AW34" si="34">IF(X196="","",AVERAGE(X196:X225))</f>
        <v/>
      </c>
      <c r="AS34" s="29" t="str">
        <f t="shared" si="34"/>
        <v/>
      </c>
      <c r="AT34" s="29" t="str">
        <f t="shared" si="34"/>
        <v/>
      </c>
      <c r="AU34" s="29" t="str">
        <f t="shared" si="34"/>
        <v/>
      </c>
      <c r="AV34" s="29" t="str">
        <f t="shared" si="34"/>
        <v/>
      </c>
      <c r="AW34" s="29" t="str">
        <f t="shared" si="34"/>
        <v/>
      </c>
    </row>
    <row r="35" spans="1:49">
      <c r="A35" s="7">
        <v>20</v>
      </c>
      <c r="B35" s="26" t="s">
        <v>9</v>
      </c>
      <c r="C35" s="79"/>
      <c r="D35" s="80"/>
      <c r="E35" s="80"/>
      <c r="F35" s="80"/>
      <c r="G35" s="80"/>
      <c r="H35" s="80"/>
      <c r="I35" s="73"/>
      <c r="V35" s="7" t="s">
        <v>71</v>
      </c>
      <c r="W35" s="7" t="str">
        <f t="shared" si="3"/>
        <v/>
      </c>
      <c r="X35" s="7" t="str">
        <f t="shared" si="4"/>
        <v/>
      </c>
      <c r="Y35" s="7" t="str">
        <f t="shared" si="5"/>
        <v/>
      </c>
      <c r="Z35" s="7" t="str">
        <f t="shared" si="6"/>
        <v/>
      </c>
      <c r="AA35" s="7" t="str">
        <f t="shared" si="7"/>
        <v/>
      </c>
      <c r="AB35" s="7" t="str">
        <f t="shared" si="8"/>
        <v/>
      </c>
      <c r="AC35" s="7" t="str">
        <f t="shared" si="9"/>
        <v/>
      </c>
      <c r="AF35" s="7" t="s">
        <v>71</v>
      </c>
      <c r="AG35" s="7" t="str">
        <f t="shared" si="10"/>
        <v/>
      </c>
      <c r="AH35" s="7" t="str">
        <f t="shared" si="11"/>
        <v/>
      </c>
      <c r="AI35" s="7" t="str">
        <f t="shared" si="12"/>
        <v/>
      </c>
      <c r="AJ35" s="7" t="str">
        <f t="shared" si="13"/>
        <v/>
      </c>
      <c r="AK35" s="7" t="str">
        <f t="shared" si="14"/>
        <v/>
      </c>
      <c r="AL35" s="7" t="str">
        <f t="shared" si="15"/>
        <v/>
      </c>
      <c r="AM35" s="7" t="str">
        <f t="shared" si="16"/>
        <v/>
      </c>
      <c r="AP35" s="28" t="s">
        <v>77</v>
      </c>
      <c r="AQ35" s="23" t="str">
        <f>IF(AQ34="","",(AQ34-$AE$15)^2)</f>
        <v/>
      </c>
      <c r="AR35" s="23" t="str">
        <f t="shared" ref="AR35:AW35" si="35">IF(AR34="","",(AR34-$AE$15)^2)</f>
        <v/>
      </c>
      <c r="AS35" s="23" t="str">
        <f t="shared" si="35"/>
        <v/>
      </c>
      <c r="AT35" s="23" t="str">
        <f t="shared" si="35"/>
        <v/>
      </c>
      <c r="AU35" s="23" t="str">
        <f t="shared" si="35"/>
        <v/>
      </c>
      <c r="AV35" s="23" t="str">
        <f t="shared" si="35"/>
        <v/>
      </c>
      <c r="AW35" s="23" t="str">
        <f t="shared" si="35"/>
        <v/>
      </c>
    </row>
    <row r="36" spans="1:49" ht="13.8" thickBot="1">
      <c r="A36" s="7">
        <v>21</v>
      </c>
      <c r="B36" s="26" t="s">
        <v>9</v>
      </c>
      <c r="C36" s="79"/>
      <c r="D36" s="80"/>
      <c r="E36" s="80"/>
      <c r="F36" s="80"/>
      <c r="G36" s="80"/>
      <c r="H36" s="80"/>
      <c r="I36" s="73"/>
      <c r="V36" s="7" t="s">
        <v>71</v>
      </c>
      <c r="W36" s="7" t="str">
        <f t="shared" si="3"/>
        <v/>
      </c>
      <c r="X36" s="7" t="str">
        <f t="shared" si="4"/>
        <v/>
      </c>
      <c r="Y36" s="7" t="str">
        <f t="shared" si="5"/>
        <v/>
      </c>
      <c r="Z36" s="7" t="str">
        <f t="shared" si="6"/>
        <v/>
      </c>
      <c r="AA36" s="7" t="str">
        <f t="shared" si="7"/>
        <v/>
      </c>
      <c r="AB36" s="7" t="str">
        <f t="shared" si="8"/>
        <v/>
      </c>
      <c r="AC36" s="7" t="str">
        <f t="shared" si="9"/>
        <v/>
      </c>
      <c r="AF36" s="7" t="s">
        <v>71</v>
      </c>
      <c r="AG36" s="7" t="str">
        <f t="shared" si="10"/>
        <v/>
      </c>
      <c r="AH36" s="7" t="str">
        <f t="shared" si="11"/>
        <v/>
      </c>
      <c r="AI36" s="7" t="str">
        <f t="shared" si="12"/>
        <v/>
      </c>
      <c r="AJ36" s="7" t="str">
        <f t="shared" si="13"/>
        <v/>
      </c>
      <c r="AK36" s="7" t="str">
        <f t="shared" si="14"/>
        <v/>
      </c>
      <c r="AL36" s="7" t="str">
        <f t="shared" si="15"/>
        <v/>
      </c>
      <c r="AM36" s="7" t="str">
        <f t="shared" si="16"/>
        <v/>
      </c>
      <c r="AP36" s="30" t="s">
        <v>77</v>
      </c>
      <c r="AQ36" s="27" t="str">
        <f t="shared" ref="AQ36:AW36" si="36">IF(AQ35="","",AQ35*(COUNT(A1B7)))</f>
        <v/>
      </c>
      <c r="AR36" s="27" t="str">
        <f t="shared" si="36"/>
        <v/>
      </c>
      <c r="AS36" s="27" t="str">
        <f t="shared" si="36"/>
        <v/>
      </c>
      <c r="AT36" s="27" t="str">
        <f t="shared" si="36"/>
        <v/>
      </c>
      <c r="AU36" s="27" t="str">
        <f t="shared" si="36"/>
        <v/>
      </c>
      <c r="AV36" s="27" t="str">
        <f t="shared" si="36"/>
        <v/>
      </c>
      <c r="AW36" s="27" t="str">
        <f t="shared" si="36"/>
        <v/>
      </c>
    </row>
    <row r="37" spans="1:49">
      <c r="A37" s="7">
        <v>22</v>
      </c>
      <c r="B37" s="26" t="s">
        <v>9</v>
      </c>
      <c r="C37" s="79"/>
      <c r="D37" s="80"/>
      <c r="E37" s="80"/>
      <c r="F37" s="80"/>
      <c r="G37" s="80"/>
      <c r="H37" s="80"/>
      <c r="I37" s="73"/>
      <c r="V37" s="7" t="s">
        <v>71</v>
      </c>
      <c r="W37" s="7" t="str">
        <f t="shared" si="3"/>
        <v/>
      </c>
      <c r="X37" s="7" t="str">
        <f t="shared" si="4"/>
        <v/>
      </c>
      <c r="Y37" s="7" t="str">
        <f t="shared" si="5"/>
        <v/>
      </c>
      <c r="Z37" s="7" t="str">
        <f t="shared" si="6"/>
        <v/>
      </c>
      <c r="AA37" s="7" t="str">
        <f t="shared" si="7"/>
        <v/>
      </c>
      <c r="AB37" s="7" t="str">
        <f t="shared" si="8"/>
        <v/>
      </c>
      <c r="AC37" s="7" t="str">
        <f t="shared" si="9"/>
        <v/>
      </c>
      <c r="AF37" s="7" t="s">
        <v>71</v>
      </c>
      <c r="AG37" s="7" t="str">
        <f t="shared" si="10"/>
        <v/>
      </c>
      <c r="AH37" s="7" t="str">
        <f t="shared" si="11"/>
        <v/>
      </c>
      <c r="AI37" s="7" t="str">
        <f t="shared" si="12"/>
        <v/>
      </c>
      <c r="AJ37" s="7" t="str">
        <f t="shared" si="13"/>
        <v/>
      </c>
      <c r="AK37" s="7" t="str">
        <f t="shared" si="14"/>
        <v/>
      </c>
      <c r="AL37" s="7" t="str">
        <f t="shared" si="15"/>
        <v/>
      </c>
      <c r="AM37" s="7" t="str">
        <f t="shared" si="16"/>
        <v/>
      </c>
    </row>
    <row r="38" spans="1:49">
      <c r="A38" s="7">
        <v>23</v>
      </c>
      <c r="B38" s="26" t="s">
        <v>9</v>
      </c>
      <c r="C38" s="79"/>
      <c r="D38" s="80"/>
      <c r="E38" s="80"/>
      <c r="F38" s="80"/>
      <c r="G38" s="80"/>
      <c r="H38" s="80"/>
      <c r="I38" s="73"/>
      <c r="V38" s="7" t="s">
        <v>71</v>
      </c>
      <c r="W38" s="7" t="str">
        <f t="shared" si="3"/>
        <v/>
      </c>
      <c r="X38" s="7" t="str">
        <f t="shared" si="4"/>
        <v/>
      </c>
      <c r="Y38" s="7" t="str">
        <f t="shared" si="5"/>
        <v/>
      </c>
      <c r="Z38" s="7" t="str">
        <f t="shared" si="6"/>
        <v/>
      </c>
      <c r="AA38" s="7" t="str">
        <f t="shared" si="7"/>
        <v/>
      </c>
      <c r="AB38" s="7" t="str">
        <f t="shared" si="8"/>
        <v/>
      </c>
      <c r="AC38" s="7" t="str">
        <f t="shared" si="9"/>
        <v/>
      </c>
      <c r="AF38" s="7" t="s">
        <v>71</v>
      </c>
      <c r="AG38" s="7" t="str">
        <f t="shared" si="10"/>
        <v/>
      </c>
      <c r="AH38" s="7" t="str">
        <f t="shared" si="11"/>
        <v/>
      </c>
      <c r="AI38" s="7" t="str">
        <f t="shared" si="12"/>
        <v/>
      </c>
      <c r="AJ38" s="7" t="str">
        <f t="shared" si="13"/>
        <v/>
      </c>
      <c r="AK38" s="7" t="str">
        <f t="shared" si="14"/>
        <v/>
      </c>
      <c r="AL38" s="7" t="str">
        <f t="shared" si="15"/>
        <v/>
      </c>
      <c r="AM38" s="7" t="str">
        <f t="shared" si="16"/>
        <v/>
      </c>
    </row>
    <row r="39" spans="1:49">
      <c r="A39" s="7">
        <v>24</v>
      </c>
      <c r="B39" s="26" t="s">
        <v>9</v>
      </c>
      <c r="C39" s="79"/>
      <c r="D39" s="80"/>
      <c r="E39" s="80"/>
      <c r="F39" s="80"/>
      <c r="G39" s="80"/>
      <c r="H39" s="80"/>
      <c r="I39" s="73"/>
      <c r="V39" s="7" t="s">
        <v>71</v>
      </c>
      <c r="W39" s="7" t="str">
        <f t="shared" si="3"/>
        <v/>
      </c>
      <c r="X39" s="7" t="str">
        <f t="shared" si="4"/>
        <v/>
      </c>
      <c r="Y39" s="7" t="str">
        <f t="shared" si="5"/>
        <v/>
      </c>
      <c r="Z39" s="7" t="str">
        <f t="shared" si="6"/>
        <v/>
      </c>
      <c r="AA39" s="7" t="str">
        <f t="shared" si="7"/>
        <v/>
      </c>
      <c r="AB39" s="7" t="str">
        <f t="shared" si="8"/>
        <v/>
      </c>
      <c r="AC39" s="7" t="str">
        <f t="shared" si="9"/>
        <v/>
      </c>
      <c r="AF39" s="7" t="s">
        <v>71</v>
      </c>
      <c r="AG39" s="7" t="str">
        <f t="shared" si="10"/>
        <v/>
      </c>
      <c r="AH39" s="7" t="str">
        <f t="shared" si="11"/>
        <v/>
      </c>
      <c r="AI39" s="7" t="str">
        <f t="shared" si="12"/>
        <v/>
      </c>
      <c r="AJ39" s="7" t="str">
        <f t="shared" si="13"/>
        <v/>
      </c>
      <c r="AK39" s="7" t="str">
        <f t="shared" si="14"/>
        <v/>
      </c>
      <c r="AL39" s="7" t="str">
        <f t="shared" si="15"/>
        <v/>
      </c>
      <c r="AM39" s="7" t="str">
        <f t="shared" si="16"/>
        <v/>
      </c>
    </row>
    <row r="40" spans="1:49">
      <c r="A40" s="7">
        <v>25</v>
      </c>
      <c r="B40" s="26" t="s">
        <v>9</v>
      </c>
      <c r="C40" s="79"/>
      <c r="D40" s="80"/>
      <c r="E40" s="80"/>
      <c r="F40" s="80"/>
      <c r="G40" s="80"/>
      <c r="H40" s="80"/>
      <c r="I40" s="73"/>
      <c r="V40" s="7" t="s">
        <v>71</v>
      </c>
      <c r="W40" s="7" t="str">
        <f t="shared" si="3"/>
        <v/>
      </c>
      <c r="X40" s="7" t="str">
        <f t="shared" si="4"/>
        <v/>
      </c>
      <c r="Y40" s="7" t="str">
        <f t="shared" si="5"/>
        <v/>
      </c>
      <c r="Z40" s="7" t="str">
        <f t="shared" si="6"/>
        <v/>
      </c>
      <c r="AA40" s="7" t="str">
        <f t="shared" si="7"/>
        <v/>
      </c>
      <c r="AB40" s="7" t="str">
        <f t="shared" si="8"/>
        <v/>
      </c>
      <c r="AC40" s="7" t="str">
        <f t="shared" si="9"/>
        <v/>
      </c>
      <c r="AF40" s="7" t="s">
        <v>71</v>
      </c>
      <c r="AG40" s="7" t="str">
        <f t="shared" si="10"/>
        <v/>
      </c>
      <c r="AH40" s="7" t="str">
        <f t="shared" si="11"/>
        <v/>
      </c>
      <c r="AI40" s="7" t="str">
        <f t="shared" si="12"/>
        <v/>
      </c>
      <c r="AJ40" s="7" t="str">
        <f t="shared" si="13"/>
        <v/>
      </c>
      <c r="AK40" s="7" t="str">
        <f t="shared" si="14"/>
        <v/>
      </c>
      <c r="AL40" s="7" t="str">
        <f t="shared" si="15"/>
        <v/>
      </c>
      <c r="AM40" s="7" t="str">
        <f t="shared" si="16"/>
        <v/>
      </c>
    </row>
    <row r="41" spans="1:49">
      <c r="A41" s="7">
        <v>26</v>
      </c>
      <c r="B41" s="26" t="s">
        <v>9</v>
      </c>
      <c r="C41" s="79"/>
      <c r="D41" s="80"/>
      <c r="E41" s="80"/>
      <c r="F41" s="80"/>
      <c r="G41" s="80"/>
      <c r="H41" s="80"/>
      <c r="I41" s="73"/>
      <c r="V41" s="7" t="s">
        <v>71</v>
      </c>
      <c r="W41" s="7" t="str">
        <f t="shared" si="3"/>
        <v/>
      </c>
      <c r="X41" s="7" t="str">
        <f t="shared" si="4"/>
        <v/>
      </c>
      <c r="Y41" s="7" t="str">
        <f t="shared" si="5"/>
        <v/>
      </c>
      <c r="Z41" s="7" t="str">
        <f t="shared" si="6"/>
        <v/>
      </c>
      <c r="AA41" s="7" t="str">
        <f t="shared" si="7"/>
        <v/>
      </c>
      <c r="AB41" s="7" t="str">
        <f t="shared" si="8"/>
        <v/>
      </c>
      <c r="AC41" s="7" t="str">
        <f t="shared" si="9"/>
        <v/>
      </c>
      <c r="AF41" s="7" t="s">
        <v>71</v>
      </c>
      <c r="AG41" s="7" t="str">
        <f t="shared" si="10"/>
        <v/>
      </c>
      <c r="AH41" s="7" t="str">
        <f t="shared" si="11"/>
        <v/>
      </c>
      <c r="AI41" s="7" t="str">
        <f t="shared" si="12"/>
        <v/>
      </c>
      <c r="AJ41" s="7" t="str">
        <f t="shared" si="13"/>
        <v/>
      </c>
      <c r="AK41" s="7" t="str">
        <f t="shared" si="14"/>
        <v/>
      </c>
      <c r="AL41" s="7" t="str">
        <f t="shared" si="15"/>
        <v/>
      </c>
      <c r="AM41" s="7" t="str">
        <f t="shared" si="16"/>
        <v/>
      </c>
    </row>
    <row r="42" spans="1:49">
      <c r="A42" s="7">
        <v>27</v>
      </c>
      <c r="B42" s="26" t="s">
        <v>9</v>
      </c>
      <c r="C42" s="79"/>
      <c r="D42" s="80"/>
      <c r="E42" s="80"/>
      <c r="F42" s="80"/>
      <c r="G42" s="80"/>
      <c r="H42" s="80"/>
      <c r="I42" s="73"/>
      <c r="V42" s="7" t="s">
        <v>71</v>
      </c>
      <c r="W42" s="7" t="str">
        <f t="shared" si="3"/>
        <v/>
      </c>
      <c r="X42" s="7" t="str">
        <f t="shared" si="4"/>
        <v/>
      </c>
      <c r="Y42" s="7" t="str">
        <f t="shared" si="5"/>
        <v/>
      </c>
      <c r="Z42" s="7" t="str">
        <f t="shared" si="6"/>
        <v/>
      </c>
      <c r="AA42" s="7" t="str">
        <f t="shared" si="7"/>
        <v/>
      </c>
      <c r="AB42" s="7" t="str">
        <f t="shared" si="8"/>
        <v/>
      </c>
      <c r="AC42" s="7" t="str">
        <f t="shared" si="9"/>
        <v/>
      </c>
      <c r="AF42" s="7" t="s">
        <v>71</v>
      </c>
      <c r="AG42" s="7" t="str">
        <f t="shared" si="10"/>
        <v/>
      </c>
      <c r="AH42" s="7" t="str">
        <f t="shared" si="11"/>
        <v/>
      </c>
      <c r="AI42" s="7" t="str">
        <f t="shared" si="12"/>
        <v/>
      </c>
      <c r="AJ42" s="7" t="str">
        <f t="shared" si="13"/>
        <v/>
      </c>
      <c r="AK42" s="7" t="str">
        <f t="shared" si="14"/>
        <v/>
      </c>
      <c r="AL42" s="7" t="str">
        <f t="shared" si="15"/>
        <v/>
      </c>
      <c r="AM42" s="7" t="str">
        <f t="shared" si="16"/>
        <v/>
      </c>
    </row>
    <row r="43" spans="1:49">
      <c r="A43" s="7">
        <v>28</v>
      </c>
      <c r="B43" s="26" t="s">
        <v>9</v>
      </c>
      <c r="C43" s="79"/>
      <c r="D43" s="80"/>
      <c r="E43" s="80"/>
      <c r="F43" s="80"/>
      <c r="G43" s="80"/>
      <c r="H43" s="80"/>
      <c r="I43" s="73"/>
      <c r="V43" s="7" t="s">
        <v>71</v>
      </c>
      <c r="W43" s="7" t="str">
        <f t="shared" si="3"/>
        <v/>
      </c>
      <c r="X43" s="7" t="str">
        <f t="shared" si="4"/>
        <v/>
      </c>
      <c r="Y43" s="7" t="str">
        <f t="shared" si="5"/>
        <v/>
      </c>
      <c r="Z43" s="7" t="str">
        <f t="shared" si="6"/>
        <v/>
      </c>
      <c r="AA43" s="7" t="str">
        <f t="shared" si="7"/>
        <v/>
      </c>
      <c r="AB43" s="7" t="str">
        <f t="shared" si="8"/>
        <v/>
      </c>
      <c r="AC43" s="7" t="str">
        <f t="shared" si="9"/>
        <v/>
      </c>
      <c r="AF43" s="7" t="s">
        <v>71</v>
      </c>
      <c r="AG43" s="7" t="str">
        <f t="shared" si="10"/>
        <v/>
      </c>
      <c r="AH43" s="7" t="str">
        <f t="shared" si="11"/>
        <v/>
      </c>
      <c r="AI43" s="7" t="str">
        <f t="shared" si="12"/>
        <v/>
      </c>
      <c r="AJ43" s="7" t="str">
        <f t="shared" si="13"/>
        <v/>
      </c>
      <c r="AK43" s="7" t="str">
        <f t="shared" si="14"/>
        <v/>
      </c>
      <c r="AL43" s="7" t="str">
        <f t="shared" si="15"/>
        <v/>
      </c>
      <c r="AM43" s="7" t="str">
        <f t="shared" si="16"/>
        <v/>
      </c>
    </row>
    <row r="44" spans="1:49">
      <c r="A44" s="7">
        <v>29</v>
      </c>
      <c r="B44" s="26" t="s">
        <v>9</v>
      </c>
      <c r="C44" s="79"/>
      <c r="D44" s="80"/>
      <c r="E44" s="80"/>
      <c r="F44" s="80"/>
      <c r="G44" s="80"/>
      <c r="H44" s="80"/>
      <c r="I44" s="73"/>
      <c r="V44" s="7" t="s">
        <v>71</v>
      </c>
      <c r="W44" s="7" t="str">
        <f t="shared" si="3"/>
        <v/>
      </c>
      <c r="X44" s="7" t="str">
        <f t="shared" si="4"/>
        <v/>
      </c>
      <c r="Y44" s="7" t="str">
        <f t="shared" si="5"/>
        <v/>
      </c>
      <c r="Z44" s="7" t="str">
        <f t="shared" si="6"/>
        <v/>
      </c>
      <c r="AA44" s="7" t="str">
        <f t="shared" si="7"/>
        <v/>
      </c>
      <c r="AB44" s="7" t="str">
        <f t="shared" si="8"/>
        <v/>
      </c>
      <c r="AC44" s="7" t="str">
        <f t="shared" si="9"/>
        <v/>
      </c>
      <c r="AF44" s="7" t="s">
        <v>71</v>
      </c>
      <c r="AG44" s="7" t="str">
        <f t="shared" si="10"/>
        <v/>
      </c>
      <c r="AH44" s="7" t="str">
        <f t="shared" si="11"/>
        <v/>
      </c>
      <c r="AI44" s="7" t="str">
        <f t="shared" si="12"/>
        <v/>
      </c>
      <c r="AJ44" s="7" t="str">
        <f t="shared" si="13"/>
        <v/>
      </c>
      <c r="AK44" s="7" t="str">
        <f t="shared" si="14"/>
        <v/>
      </c>
      <c r="AL44" s="7" t="str">
        <f t="shared" si="15"/>
        <v/>
      </c>
      <c r="AM44" s="7" t="str">
        <f t="shared" si="16"/>
        <v/>
      </c>
    </row>
    <row r="45" spans="1:49" ht="13.8" thickBot="1">
      <c r="A45" s="31">
        <v>30</v>
      </c>
      <c r="B45" s="32" t="s">
        <v>9</v>
      </c>
      <c r="C45" s="76"/>
      <c r="D45" s="74"/>
      <c r="E45" s="74"/>
      <c r="F45" s="74"/>
      <c r="G45" s="74"/>
      <c r="H45" s="74"/>
      <c r="I45" s="75"/>
      <c r="J45" s="20"/>
      <c r="V45" s="33" t="s">
        <v>71</v>
      </c>
      <c r="W45" s="7" t="str">
        <f t="shared" si="3"/>
        <v/>
      </c>
      <c r="X45" s="7" t="str">
        <f t="shared" si="4"/>
        <v/>
      </c>
      <c r="Y45" s="7" t="str">
        <f t="shared" si="5"/>
        <v/>
      </c>
      <c r="Z45" s="7" t="str">
        <f t="shared" si="6"/>
        <v/>
      </c>
      <c r="AA45" s="7" t="str">
        <f t="shared" si="7"/>
        <v/>
      </c>
      <c r="AB45" s="7" t="str">
        <f t="shared" si="8"/>
        <v/>
      </c>
      <c r="AC45" s="7" t="str">
        <f t="shared" si="9"/>
        <v/>
      </c>
      <c r="AF45" s="33" t="s">
        <v>71</v>
      </c>
      <c r="AG45" s="7" t="str">
        <f t="shared" si="10"/>
        <v/>
      </c>
      <c r="AH45" s="7" t="str">
        <f t="shared" si="11"/>
        <v/>
      </c>
      <c r="AI45" s="7" t="str">
        <f t="shared" si="12"/>
        <v/>
      </c>
      <c r="AJ45" s="7" t="str">
        <f t="shared" si="13"/>
        <v/>
      </c>
      <c r="AK45" s="7" t="str">
        <f t="shared" si="14"/>
        <v/>
      </c>
      <c r="AL45" s="7" t="str">
        <f t="shared" si="15"/>
        <v/>
      </c>
      <c r="AM45" s="7" t="str">
        <f t="shared" si="16"/>
        <v/>
      </c>
    </row>
    <row r="46" spans="1:49">
      <c r="A46" s="7">
        <v>1</v>
      </c>
      <c r="B46" s="34" t="s">
        <v>10</v>
      </c>
      <c r="C46" s="72">
        <v>12</v>
      </c>
      <c r="D46" s="72">
        <v>14</v>
      </c>
      <c r="E46" s="72">
        <v>21</v>
      </c>
      <c r="F46" s="72">
        <v>27</v>
      </c>
      <c r="G46" s="72"/>
      <c r="H46" s="72"/>
      <c r="I46" s="73"/>
      <c r="V46" s="7" t="s">
        <v>72</v>
      </c>
      <c r="W46" s="7">
        <f t="shared" ref="W46:AC46" si="37">IF(C46="","",ABS(C46-N$17))</f>
        <v>2</v>
      </c>
      <c r="X46" s="7">
        <f t="shared" si="37"/>
        <v>0</v>
      </c>
      <c r="Y46" s="7">
        <f t="shared" si="37"/>
        <v>0</v>
      </c>
      <c r="Z46" s="7">
        <f t="shared" si="37"/>
        <v>3</v>
      </c>
      <c r="AA46" s="7" t="str">
        <f t="shared" si="37"/>
        <v/>
      </c>
      <c r="AB46" s="7" t="str">
        <f t="shared" si="37"/>
        <v/>
      </c>
      <c r="AC46" s="7" t="str">
        <f t="shared" si="37"/>
        <v/>
      </c>
      <c r="AF46" s="7" t="s">
        <v>72</v>
      </c>
      <c r="AG46" s="7">
        <f t="shared" si="10"/>
        <v>0.23734385272846817</v>
      </c>
      <c r="AH46" s="7">
        <f t="shared" si="11"/>
        <v>6.1860618014464173</v>
      </c>
      <c r="AI46" s="7">
        <f t="shared" si="12"/>
        <v>6.1860618014464173</v>
      </c>
      <c r="AJ46" s="7">
        <f t="shared" si="13"/>
        <v>0.26298487836949369</v>
      </c>
      <c r="AK46" s="7" t="str">
        <f t="shared" si="14"/>
        <v/>
      </c>
      <c r="AL46" s="7" t="str">
        <f t="shared" si="15"/>
        <v/>
      </c>
      <c r="AM46" s="7" t="str">
        <f t="shared" si="16"/>
        <v/>
      </c>
    </row>
    <row r="47" spans="1:49">
      <c r="A47" s="7">
        <v>2</v>
      </c>
      <c r="B47" s="26" t="s">
        <v>10</v>
      </c>
      <c r="C47" s="72">
        <v>14</v>
      </c>
      <c r="D47" s="72">
        <v>14</v>
      </c>
      <c r="E47" s="72">
        <v>20</v>
      </c>
      <c r="F47" s="72">
        <v>22</v>
      </c>
      <c r="G47" s="72"/>
      <c r="H47" s="72"/>
      <c r="I47" s="73"/>
      <c r="V47" s="7" t="s">
        <v>72</v>
      </c>
      <c r="W47" s="7">
        <f t="shared" ref="W47:W75" si="38">IF(C47="","",ABS(C47-N$17))</f>
        <v>0</v>
      </c>
      <c r="X47" s="7">
        <f t="shared" ref="X47:X75" si="39">IF(D47="","",ABS(D47-O$17))</f>
        <v>0</v>
      </c>
      <c r="Y47" s="7">
        <f t="shared" ref="Y47:Y75" si="40">IF(E47="","",ABS(E47-P$17))</f>
        <v>1</v>
      </c>
      <c r="Z47" s="7">
        <f t="shared" ref="Z47:Z75" si="41">IF(F47="","",ABS(F47-Q$17))</f>
        <v>2</v>
      </c>
      <c r="AA47" s="7" t="str">
        <f t="shared" ref="AA47:AA75" si="42">IF(G47="","",ABS(G47-R$17))</f>
        <v/>
      </c>
      <c r="AB47" s="7" t="str">
        <f t="shared" ref="AB47:AB75" si="43">IF(H47="","",ABS(H47-S$17))</f>
        <v/>
      </c>
      <c r="AC47" s="7" t="str">
        <f t="shared" ref="AC47:AC75" si="44">IF(I47="","",ABS(I47-T$17))</f>
        <v/>
      </c>
      <c r="AF47" s="7" t="s">
        <v>72</v>
      </c>
      <c r="AG47" s="7">
        <f t="shared" si="10"/>
        <v>6.1860618014464173</v>
      </c>
      <c r="AH47" s="7">
        <f t="shared" si="11"/>
        <v>6.1860618014464173</v>
      </c>
      <c r="AI47" s="7">
        <f t="shared" si="12"/>
        <v>2.2117028270874428</v>
      </c>
      <c r="AJ47" s="7">
        <f t="shared" si="13"/>
        <v>0.23734385272846817</v>
      </c>
      <c r="AK47" s="7" t="str">
        <f t="shared" si="14"/>
        <v/>
      </c>
      <c r="AL47" s="7" t="str">
        <f t="shared" si="15"/>
        <v/>
      </c>
      <c r="AM47" s="7" t="str">
        <f t="shared" si="16"/>
        <v/>
      </c>
    </row>
    <row r="48" spans="1:49">
      <c r="A48" s="7">
        <v>3</v>
      </c>
      <c r="B48" s="26" t="s">
        <v>10</v>
      </c>
      <c r="C48" s="72">
        <v>16</v>
      </c>
      <c r="D48" s="72">
        <v>12</v>
      </c>
      <c r="E48" s="72">
        <v>18</v>
      </c>
      <c r="F48" s="72">
        <v>24</v>
      </c>
      <c r="G48" s="72"/>
      <c r="H48" s="72"/>
      <c r="I48" s="73"/>
      <c r="V48" s="7" t="s">
        <v>72</v>
      </c>
      <c r="W48" s="7">
        <f t="shared" si="38"/>
        <v>2</v>
      </c>
      <c r="X48" s="7">
        <f t="shared" si="39"/>
        <v>2</v>
      </c>
      <c r="Y48" s="7">
        <f t="shared" si="40"/>
        <v>3</v>
      </c>
      <c r="Z48" s="7">
        <f t="shared" si="41"/>
        <v>0</v>
      </c>
      <c r="AA48" s="7" t="str">
        <f t="shared" si="42"/>
        <v/>
      </c>
      <c r="AB48" s="7" t="str">
        <f t="shared" si="43"/>
        <v/>
      </c>
      <c r="AC48" s="7" t="str">
        <f t="shared" si="44"/>
        <v/>
      </c>
      <c r="AF48" s="7" t="s">
        <v>72</v>
      </c>
      <c r="AG48" s="7">
        <f t="shared" si="10"/>
        <v>0.23734385272846817</v>
      </c>
      <c r="AH48" s="7">
        <f t="shared" si="11"/>
        <v>0.23734385272846817</v>
      </c>
      <c r="AI48" s="7">
        <f t="shared" si="12"/>
        <v>0.26298487836949369</v>
      </c>
      <c r="AJ48" s="7">
        <f t="shared" si="13"/>
        <v>6.1860618014464173</v>
      </c>
      <c r="AK48" s="7" t="str">
        <f t="shared" si="14"/>
        <v/>
      </c>
      <c r="AL48" s="7" t="str">
        <f t="shared" si="15"/>
        <v/>
      </c>
      <c r="AM48" s="7" t="str">
        <f t="shared" si="16"/>
        <v/>
      </c>
    </row>
    <row r="49" spans="1:39">
      <c r="A49" s="7">
        <v>4</v>
      </c>
      <c r="B49" s="26" t="s">
        <v>10</v>
      </c>
      <c r="C49" s="72">
        <v>18</v>
      </c>
      <c r="D49" s="72">
        <v>20</v>
      </c>
      <c r="E49" s="72">
        <v>22</v>
      </c>
      <c r="F49" s="72">
        <v>23</v>
      </c>
      <c r="G49" s="72"/>
      <c r="H49" s="72"/>
      <c r="I49" s="73"/>
      <c r="V49" s="7" t="s">
        <v>72</v>
      </c>
      <c r="W49" s="7">
        <f t="shared" si="38"/>
        <v>4</v>
      </c>
      <c r="X49" s="7">
        <f t="shared" si="39"/>
        <v>6</v>
      </c>
      <c r="Y49" s="7">
        <f t="shared" si="40"/>
        <v>1</v>
      </c>
      <c r="Z49" s="7">
        <f t="shared" si="41"/>
        <v>1</v>
      </c>
      <c r="AA49" s="7" t="str">
        <f t="shared" si="42"/>
        <v/>
      </c>
      <c r="AB49" s="7" t="str">
        <f t="shared" si="43"/>
        <v/>
      </c>
      <c r="AC49" s="7" t="str">
        <f t="shared" si="44"/>
        <v/>
      </c>
      <c r="AF49" s="7" t="s">
        <v>72</v>
      </c>
      <c r="AG49" s="7">
        <f t="shared" si="10"/>
        <v>2.2886259040105195</v>
      </c>
      <c r="AH49" s="7">
        <f t="shared" si="11"/>
        <v>12.339907955292571</v>
      </c>
      <c r="AI49" s="7">
        <f t="shared" si="12"/>
        <v>2.2117028270874428</v>
      </c>
      <c r="AJ49" s="7">
        <f t="shared" si="13"/>
        <v>2.2117028270874428</v>
      </c>
      <c r="AK49" s="7" t="str">
        <f t="shared" si="14"/>
        <v/>
      </c>
      <c r="AL49" s="7" t="str">
        <f t="shared" si="15"/>
        <v/>
      </c>
      <c r="AM49" s="7" t="str">
        <f t="shared" si="16"/>
        <v/>
      </c>
    </row>
    <row r="50" spans="1:39">
      <c r="A50" s="7">
        <v>5</v>
      </c>
      <c r="B50" s="26" t="s">
        <v>10</v>
      </c>
      <c r="C50" s="72">
        <v>14</v>
      </c>
      <c r="D50" s="72">
        <v>22</v>
      </c>
      <c r="E50" s="72">
        <v>25</v>
      </c>
      <c r="F50" s="72">
        <v>30</v>
      </c>
      <c r="G50" s="72"/>
      <c r="H50" s="72"/>
      <c r="I50" s="73"/>
      <c r="V50" s="7" t="s">
        <v>72</v>
      </c>
      <c r="W50" s="7">
        <f t="shared" si="38"/>
        <v>0</v>
      </c>
      <c r="X50" s="7">
        <f t="shared" si="39"/>
        <v>8</v>
      </c>
      <c r="Y50" s="7">
        <f t="shared" si="40"/>
        <v>4</v>
      </c>
      <c r="Z50" s="7">
        <f t="shared" si="41"/>
        <v>6</v>
      </c>
      <c r="AA50" s="7" t="str">
        <f t="shared" si="42"/>
        <v/>
      </c>
      <c r="AB50" s="7" t="str">
        <f t="shared" si="43"/>
        <v/>
      </c>
      <c r="AC50" s="7" t="str">
        <f t="shared" si="44"/>
        <v/>
      </c>
      <c r="AF50" s="7" t="s">
        <v>72</v>
      </c>
      <c r="AG50" s="7">
        <f t="shared" si="10"/>
        <v>6.1860618014464173</v>
      </c>
      <c r="AH50" s="7">
        <f t="shared" si="11"/>
        <v>30.391190006574622</v>
      </c>
      <c r="AI50" s="7">
        <f t="shared" si="12"/>
        <v>2.2886259040105195</v>
      </c>
      <c r="AJ50" s="7">
        <f t="shared" si="13"/>
        <v>12.339907955292571</v>
      </c>
      <c r="AK50" s="7" t="str">
        <f t="shared" si="14"/>
        <v/>
      </c>
      <c r="AL50" s="7" t="str">
        <f t="shared" si="15"/>
        <v/>
      </c>
      <c r="AM50" s="7" t="str">
        <f t="shared" si="16"/>
        <v/>
      </c>
    </row>
    <row r="51" spans="1:39">
      <c r="A51" s="7">
        <v>6</v>
      </c>
      <c r="B51" s="26" t="s">
        <v>10</v>
      </c>
      <c r="C51" s="79"/>
      <c r="D51" s="80"/>
      <c r="E51" s="80"/>
      <c r="F51" s="80"/>
      <c r="G51" s="80"/>
      <c r="H51" s="80"/>
      <c r="I51" s="73"/>
      <c r="V51" s="7" t="s">
        <v>72</v>
      </c>
      <c r="W51" s="7" t="str">
        <f t="shared" si="38"/>
        <v/>
      </c>
      <c r="X51" s="7" t="str">
        <f t="shared" si="39"/>
        <v/>
      </c>
      <c r="Y51" s="7" t="str">
        <f t="shared" si="40"/>
        <v/>
      </c>
      <c r="Z51" s="7" t="str">
        <f t="shared" si="41"/>
        <v/>
      </c>
      <c r="AA51" s="7" t="str">
        <f t="shared" si="42"/>
        <v/>
      </c>
      <c r="AB51" s="7" t="str">
        <f t="shared" si="43"/>
        <v/>
      </c>
      <c r="AC51" s="7" t="str">
        <f t="shared" si="44"/>
        <v/>
      </c>
      <c r="AF51" s="7" t="s">
        <v>72</v>
      </c>
      <c r="AG51" s="7" t="str">
        <f t="shared" si="10"/>
        <v/>
      </c>
      <c r="AH51" s="7" t="str">
        <f t="shared" si="11"/>
        <v/>
      </c>
      <c r="AI51" s="7" t="str">
        <f t="shared" si="12"/>
        <v/>
      </c>
      <c r="AJ51" s="7" t="str">
        <f t="shared" si="13"/>
        <v/>
      </c>
      <c r="AK51" s="7" t="str">
        <f t="shared" si="14"/>
        <v/>
      </c>
      <c r="AL51" s="7" t="str">
        <f t="shared" si="15"/>
        <v/>
      </c>
      <c r="AM51" s="7" t="str">
        <f t="shared" si="16"/>
        <v/>
      </c>
    </row>
    <row r="52" spans="1:39">
      <c r="A52" s="7">
        <v>7</v>
      </c>
      <c r="B52" s="26" t="s">
        <v>10</v>
      </c>
      <c r="C52" s="79"/>
      <c r="D52" s="80"/>
      <c r="E52" s="80"/>
      <c r="F52" s="80"/>
      <c r="G52" s="80"/>
      <c r="H52" s="80"/>
      <c r="I52" s="73"/>
      <c r="V52" s="7" t="s">
        <v>72</v>
      </c>
      <c r="W52" s="7" t="str">
        <f t="shared" si="38"/>
        <v/>
      </c>
      <c r="X52" s="7" t="str">
        <f t="shared" si="39"/>
        <v/>
      </c>
      <c r="Y52" s="7" t="str">
        <f t="shared" si="40"/>
        <v/>
      </c>
      <c r="Z52" s="7" t="str">
        <f t="shared" si="41"/>
        <v/>
      </c>
      <c r="AA52" s="7" t="str">
        <f t="shared" si="42"/>
        <v/>
      </c>
      <c r="AB52" s="7" t="str">
        <f t="shared" si="43"/>
        <v/>
      </c>
      <c r="AC52" s="7" t="str">
        <f t="shared" si="44"/>
        <v/>
      </c>
      <c r="AF52" s="7" t="s">
        <v>72</v>
      </c>
      <c r="AG52" s="7" t="str">
        <f t="shared" si="10"/>
        <v/>
      </c>
      <c r="AH52" s="7" t="str">
        <f t="shared" si="11"/>
        <v/>
      </c>
      <c r="AI52" s="7" t="str">
        <f t="shared" si="12"/>
        <v/>
      </c>
      <c r="AJ52" s="7" t="str">
        <f t="shared" si="13"/>
        <v/>
      </c>
      <c r="AK52" s="7" t="str">
        <f t="shared" si="14"/>
        <v/>
      </c>
      <c r="AL52" s="7" t="str">
        <f t="shared" si="15"/>
        <v/>
      </c>
      <c r="AM52" s="7" t="str">
        <f t="shared" si="16"/>
        <v/>
      </c>
    </row>
    <row r="53" spans="1:39">
      <c r="A53" s="7">
        <v>8</v>
      </c>
      <c r="B53" s="26" t="s">
        <v>10</v>
      </c>
      <c r="C53" s="79"/>
      <c r="D53" s="80"/>
      <c r="E53" s="80"/>
      <c r="F53" s="80"/>
      <c r="G53" s="80"/>
      <c r="H53" s="80"/>
      <c r="I53" s="73"/>
      <c r="V53" s="7" t="s">
        <v>72</v>
      </c>
      <c r="W53" s="7" t="str">
        <f t="shared" si="38"/>
        <v/>
      </c>
      <c r="X53" s="7" t="str">
        <f t="shared" si="39"/>
        <v/>
      </c>
      <c r="Y53" s="7" t="str">
        <f t="shared" si="40"/>
        <v/>
      </c>
      <c r="Z53" s="7" t="str">
        <f t="shared" si="41"/>
        <v/>
      </c>
      <c r="AA53" s="7" t="str">
        <f t="shared" si="42"/>
        <v/>
      </c>
      <c r="AB53" s="7" t="str">
        <f t="shared" si="43"/>
        <v/>
      </c>
      <c r="AC53" s="7" t="str">
        <f t="shared" si="44"/>
        <v/>
      </c>
      <c r="AF53" s="7" t="s">
        <v>72</v>
      </c>
      <c r="AG53" s="7" t="str">
        <f t="shared" si="10"/>
        <v/>
      </c>
      <c r="AH53" s="7" t="str">
        <f t="shared" si="11"/>
        <v/>
      </c>
      <c r="AI53" s="7" t="str">
        <f t="shared" si="12"/>
        <v/>
      </c>
      <c r="AJ53" s="7" t="str">
        <f t="shared" si="13"/>
        <v/>
      </c>
      <c r="AK53" s="7" t="str">
        <f t="shared" si="14"/>
        <v/>
      </c>
      <c r="AL53" s="7" t="str">
        <f t="shared" si="15"/>
        <v/>
      </c>
      <c r="AM53" s="7" t="str">
        <f t="shared" si="16"/>
        <v/>
      </c>
    </row>
    <row r="54" spans="1:39">
      <c r="A54" s="7">
        <v>9</v>
      </c>
      <c r="B54" s="26" t="s">
        <v>10</v>
      </c>
      <c r="C54" s="79"/>
      <c r="D54" s="80"/>
      <c r="E54" s="80"/>
      <c r="F54" s="80"/>
      <c r="G54" s="80"/>
      <c r="H54" s="80"/>
      <c r="I54" s="73"/>
      <c r="V54" s="7" t="s">
        <v>72</v>
      </c>
      <c r="W54" s="7" t="str">
        <f t="shared" si="38"/>
        <v/>
      </c>
      <c r="X54" s="7" t="str">
        <f t="shared" si="39"/>
        <v/>
      </c>
      <c r="Y54" s="7" t="str">
        <f t="shared" si="40"/>
        <v/>
      </c>
      <c r="Z54" s="7" t="str">
        <f t="shared" si="41"/>
        <v/>
      </c>
      <c r="AA54" s="7" t="str">
        <f t="shared" si="42"/>
        <v/>
      </c>
      <c r="AB54" s="7" t="str">
        <f t="shared" si="43"/>
        <v/>
      </c>
      <c r="AC54" s="7" t="str">
        <f t="shared" si="44"/>
        <v/>
      </c>
      <c r="AF54" s="7" t="s">
        <v>72</v>
      </c>
      <c r="AG54" s="7" t="str">
        <f t="shared" si="10"/>
        <v/>
      </c>
      <c r="AH54" s="7" t="str">
        <f t="shared" si="11"/>
        <v/>
      </c>
      <c r="AI54" s="7" t="str">
        <f t="shared" si="12"/>
        <v/>
      </c>
      <c r="AJ54" s="7" t="str">
        <f t="shared" si="13"/>
        <v/>
      </c>
      <c r="AK54" s="7" t="str">
        <f t="shared" si="14"/>
        <v/>
      </c>
      <c r="AL54" s="7" t="str">
        <f t="shared" si="15"/>
        <v/>
      </c>
      <c r="AM54" s="7" t="str">
        <f t="shared" si="16"/>
        <v/>
      </c>
    </row>
    <row r="55" spans="1:39">
      <c r="A55" s="7">
        <v>10</v>
      </c>
      <c r="B55" s="26" t="s">
        <v>10</v>
      </c>
      <c r="C55" s="79"/>
      <c r="D55" s="80"/>
      <c r="E55" s="80"/>
      <c r="F55" s="80"/>
      <c r="G55" s="80"/>
      <c r="H55" s="80"/>
      <c r="I55" s="73"/>
      <c r="V55" s="7" t="s">
        <v>72</v>
      </c>
      <c r="W55" s="7" t="str">
        <f t="shared" si="38"/>
        <v/>
      </c>
      <c r="X55" s="7" t="str">
        <f t="shared" si="39"/>
        <v/>
      </c>
      <c r="Y55" s="7" t="str">
        <f t="shared" si="40"/>
        <v/>
      </c>
      <c r="Z55" s="7" t="str">
        <f t="shared" si="41"/>
        <v/>
      </c>
      <c r="AA55" s="7" t="str">
        <f t="shared" si="42"/>
        <v/>
      </c>
      <c r="AB55" s="7" t="str">
        <f t="shared" si="43"/>
        <v/>
      </c>
      <c r="AC55" s="7" t="str">
        <f t="shared" si="44"/>
        <v/>
      </c>
      <c r="AF55" s="7" t="s">
        <v>72</v>
      </c>
      <c r="AG55" s="7" t="str">
        <f t="shared" si="10"/>
        <v/>
      </c>
      <c r="AH55" s="7" t="str">
        <f t="shared" si="11"/>
        <v/>
      </c>
      <c r="AI55" s="7" t="str">
        <f t="shared" si="12"/>
        <v/>
      </c>
      <c r="AJ55" s="7" t="str">
        <f t="shared" si="13"/>
        <v/>
      </c>
      <c r="AK55" s="7" t="str">
        <f t="shared" si="14"/>
        <v/>
      </c>
      <c r="AL55" s="7" t="str">
        <f t="shared" si="15"/>
        <v/>
      </c>
      <c r="AM55" s="7" t="str">
        <f t="shared" si="16"/>
        <v/>
      </c>
    </row>
    <row r="56" spans="1:39">
      <c r="A56" s="7">
        <v>11</v>
      </c>
      <c r="B56" s="26" t="s">
        <v>10</v>
      </c>
      <c r="C56" s="79"/>
      <c r="D56" s="80"/>
      <c r="E56" s="80"/>
      <c r="F56" s="80"/>
      <c r="G56" s="80"/>
      <c r="H56" s="80"/>
      <c r="I56" s="73"/>
      <c r="V56" s="7" t="s">
        <v>72</v>
      </c>
      <c r="W56" s="7" t="str">
        <f t="shared" si="38"/>
        <v/>
      </c>
      <c r="X56" s="7" t="str">
        <f t="shared" si="39"/>
        <v/>
      </c>
      <c r="Y56" s="7" t="str">
        <f t="shared" si="40"/>
        <v/>
      </c>
      <c r="Z56" s="7" t="str">
        <f t="shared" si="41"/>
        <v/>
      </c>
      <c r="AA56" s="7" t="str">
        <f t="shared" si="42"/>
        <v/>
      </c>
      <c r="AB56" s="7" t="str">
        <f t="shared" si="43"/>
        <v/>
      </c>
      <c r="AC56" s="7" t="str">
        <f t="shared" si="44"/>
        <v/>
      </c>
      <c r="AF56" s="7" t="s">
        <v>72</v>
      </c>
      <c r="AG56" s="7" t="str">
        <f t="shared" si="10"/>
        <v/>
      </c>
      <c r="AH56" s="7" t="str">
        <f t="shared" si="11"/>
        <v/>
      </c>
      <c r="AI56" s="7" t="str">
        <f t="shared" si="12"/>
        <v/>
      </c>
      <c r="AJ56" s="7" t="str">
        <f t="shared" si="13"/>
        <v/>
      </c>
      <c r="AK56" s="7" t="str">
        <f t="shared" si="14"/>
        <v/>
      </c>
      <c r="AL56" s="7" t="str">
        <f t="shared" si="15"/>
        <v/>
      </c>
      <c r="AM56" s="7" t="str">
        <f t="shared" si="16"/>
        <v/>
      </c>
    </row>
    <row r="57" spans="1:39">
      <c r="A57" s="7">
        <v>12</v>
      </c>
      <c r="B57" s="26" t="s">
        <v>10</v>
      </c>
      <c r="C57" s="79"/>
      <c r="D57" s="80"/>
      <c r="E57" s="80"/>
      <c r="F57" s="80"/>
      <c r="G57" s="80"/>
      <c r="H57" s="80"/>
      <c r="I57" s="73"/>
      <c r="V57" s="7" t="s">
        <v>72</v>
      </c>
      <c r="W57" s="7" t="str">
        <f t="shared" si="38"/>
        <v/>
      </c>
      <c r="X57" s="7" t="str">
        <f t="shared" si="39"/>
        <v/>
      </c>
      <c r="Y57" s="7" t="str">
        <f t="shared" si="40"/>
        <v/>
      </c>
      <c r="Z57" s="7" t="str">
        <f t="shared" si="41"/>
        <v/>
      </c>
      <c r="AA57" s="7" t="str">
        <f t="shared" si="42"/>
        <v/>
      </c>
      <c r="AB57" s="7" t="str">
        <f t="shared" si="43"/>
        <v/>
      </c>
      <c r="AC57" s="7" t="str">
        <f t="shared" si="44"/>
        <v/>
      </c>
      <c r="AF57" s="7" t="s">
        <v>72</v>
      </c>
      <c r="AG57" s="7" t="str">
        <f t="shared" si="10"/>
        <v/>
      </c>
      <c r="AH57" s="7" t="str">
        <f t="shared" si="11"/>
        <v/>
      </c>
      <c r="AI57" s="7" t="str">
        <f t="shared" si="12"/>
        <v/>
      </c>
      <c r="AJ57" s="7" t="str">
        <f t="shared" si="13"/>
        <v/>
      </c>
      <c r="AK57" s="7" t="str">
        <f t="shared" si="14"/>
        <v/>
      </c>
      <c r="AL57" s="7" t="str">
        <f t="shared" si="15"/>
        <v/>
      </c>
      <c r="AM57" s="7" t="str">
        <f t="shared" si="16"/>
        <v/>
      </c>
    </row>
    <row r="58" spans="1:39">
      <c r="A58" s="7">
        <v>13</v>
      </c>
      <c r="B58" s="26" t="s">
        <v>10</v>
      </c>
      <c r="C58" s="79"/>
      <c r="D58" s="80"/>
      <c r="E58" s="80"/>
      <c r="F58" s="80"/>
      <c r="G58" s="80"/>
      <c r="H58" s="80"/>
      <c r="I58" s="73"/>
      <c r="V58" s="7" t="s">
        <v>72</v>
      </c>
      <c r="W58" s="7" t="str">
        <f t="shared" si="38"/>
        <v/>
      </c>
      <c r="X58" s="7" t="str">
        <f t="shared" si="39"/>
        <v/>
      </c>
      <c r="Y58" s="7" t="str">
        <f t="shared" si="40"/>
        <v/>
      </c>
      <c r="Z58" s="7" t="str">
        <f t="shared" si="41"/>
        <v/>
      </c>
      <c r="AA58" s="7" t="str">
        <f t="shared" si="42"/>
        <v/>
      </c>
      <c r="AB58" s="7" t="str">
        <f t="shared" si="43"/>
        <v/>
      </c>
      <c r="AC58" s="7" t="str">
        <f t="shared" si="44"/>
        <v/>
      </c>
      <c r="AF58" s="7" t="s">
        <v>72</v>
      </c>
      <c r="AG58" s="7" t="str">
        <f t="shared" si="10"/>
        <v/>
      </c>
      <c r="AH58" s="7" t="str">
        <f t="shared" si="11"/>
        <v/>
      </c>
      <c r="AI58" s="7" t="str">
        <f t="shared" si="12"/>
        <v/>
      </c>
      <c r="AJ58" s="7" t="str">
        <f t="shared" si="13"/>
        <v/>
      </c>
      <c r="AK58" s="7" t="str">
        <f t="shared" si="14"/>
        <v/>
      </c>
      <c r="AL58" s="7" t="str">
        <f t="shared" si="15"/>
        <v/>
      </c>
      <c r="AM58" s="7" t="str">
        <f t="shared" si="16"/>
        <v/>
      </c>
    </row>
    <row r="59" spans="1:39">
      <c r="A59" s="7">
        <v>14</v>
      </c>
      <c r="B59" s="26" t="s">
        <v>10</v>
      </c>
      <c r="C59" s="79"/>
      <c r="D59" s="80"/>
      <c r="E59" s="80"/>
      <c r="F59" s="80"/>
      <c r="G59" s="80"/>
      <c r="H59" s="80"/>
      <c r="I59" s="73"/>
      <c r="V59" s="7" t="s">
        <v>72</v>
      </c>
      <c r="W59" s="7" t="str">
        <f t="shared" si="38"/>
        <v/>
      </c>
      <c r="X59" s="7" t="str">
        <f t="shared" si="39"/>
        <v/>
      </c>
      <c r="Y59" s="7" t="str">
        <f t="shared" si="40"/>
        <v/>
      </c>
      <c r="Z59" s="7" t="str">
        <f t="shared" si="41"/>
        <v/>
      </c>
      <c r="AA59" s="7" t="str">
        <f t="shared" si="42"/>
        <v/>
      </c>
      <c r="AB59" s="7" t="str">
        <f t="shared" si="43"/>
        <v/>
      </c>
      <c r="AC59" s="7" t="str">
        <f t="shared" si="44"/>
        <v/>
      </c>
      <c r="AF59" s="7" t="s">
        <v>72</v>
      </c>
      <c r="AG59" s="7" t="str">
        <f t="shared" si="10"/>
        <v/>
      </c>
      <c r="AH59" s="7" t="str">
        <f t="shared" si="11"/>
        <v/>
      </c>
      <c r="AI59" s="7" t="str">
        <f t="shared" si="12"/>
        <v/>
      </c>
      <c r="AJ59" s="7" t="str">
        <f t="shared" si="13"/>
        <v/>
      </c>
      <c r="AK59" s="7" t="str">
        <f t="shared" si="14"/>
        <v/>
      </c>
      <c r="AL59" s="7" t="str">
        <f t="shared" si="15"/>
        <v/>
      </c>
      <c r="AM59" s="7" t="str">
        <f t="shared" si="16"/>
        <v/>
      </c>
    </row>
    <row r="60" spans="1:39">
      <c r="A60" s="7">
        <v>15</v>
      </c>
      <c r="B60" s="26" t="s">
        <v>10</v>
      </c>
      <c r="C60" s="79"/>
      <c r="D60" s="80"/>
      <c r="E60" s="80"/>
      <c r="F60" s="80"/>
      <c r="G60" s="80"/>
      <c r="H60" s="80"/>
      <c r="I60" s="73"/>
      <c r="V60" s="7" t="s">
        <v>72</v>
      </c>
      <c r="W60" s="7" t="str">
        <f t="shared" si="38"/>
        <v/>
      </c>
      <c r="X60" s="7" t="str">
        <f t="shared" si="39"/>
        <v/>
      </c>
      <c r="Y60" s="7" t="str">
        <f t="shared" si="40"/>
        <v/>
      </c>
      <c r="Z60" s="7" t="str">
        <f t="shared" si="41"/>
        <v/>
      </c>
      <c r="AA60" s="7" t="str">
        <f t="shared" si="42"/>
        <v/>
      </c>
      <c r="AB60" s="7" t="str">
        <f t="shared" si="43"/>
        <v/>
      </c>
      <c r="AC60" s="7" t="str">
        <f t="shared" si="44"/>
        <v/>
      </c>
      <c r="AF60" s="7" t="s">
        <v>72</v>
      </c>
      <c r="AG60" s="7" t="str">
        <f t="shared" si="10"/>
        <v/>
      </c>
      <c r="AH60" s="7" t="str">
        <f t="shared" si="11"/>
        <v/>
      </c>
      <c r="AI60" s="7" t="str">
        <f t="shared" si="12"/>
        <v/>
      </c>
      <c r="AJ60" s="7" t="str">
        <f t="shared" si="13"/>
        <v/>
      </c>
      <c r="AK60" s="7" t="str">
        <f t="shared" si="14"/>
        <v/>
      </c>
      <c r="AL60" s="7" t="str">
        <f t="shared" si="15"/>
        <v/>
      </c>
      <c r="AM60" s="7" t="str">
        <f t="shared" si="16"/>
        <v/>
      </c>
    </row>
    <row r="61" spans="1:39">
      <c r="A61" s="7">
        <v>16</v>
      </c>
      <c r="B61" s="26" t="s">
        <v>10</v>
      </c>
      <c r="C61" s="79"/>
      <c r="D61" s="80"/>
      <c r="E61" s="80"/>
      <c r="F61" s="80"/>
      <c r="G61" s="80"/>
      <c r="H61" s="80"/>
      <c r="I61" s="73"/>
      <c r="V61" s="7" t="s">
        <v>72</v>
      </c>
      <c r="W61" s="7" t="str">
        <f t="shared" si="38"/>
        <v/>
      </c>
      <c r="X61" s="7" t="str">
        <f t="shared" si="39"/>
        <v/>
      </c>
      <c r="Y61" s="7" t="str">
        <f t="shared" si="40"/>
        <v/>
      </c>
      <c r="Z61" s="7" t="str">
        <f t="shared" si="41"/>
        <v/>
      </c>
      <c r="AA61" s="7" t="str">
        <f t="shared" si="42"/>
        <v/>
      </c>
      <c r="AB61" s="7" t="str">
        <f t="shared" si="43"/>
        <v/>
      </c>
      <c r="AC61" s="7" t="str">
        <f t="shared" si="44"/>
        <v/>
      </c>
      <c r="AF61" s="7" t="s">
        <v>72</v>
      </c>
      <c r="AG61" s="7" t="str">
        <f t="shared" si="10"/>
        <v/>
      </c>
      <c r="AH61" s="7" t="str">
        <f t="shared" si="11"/>
        <v/>
      </c>
      <c r="AI61" s="7" t="str">
        <f t="shared" si="12"/>
        <v/>
      </c>
      <c r="AJ61" s="7" t="str">
        <f t="shared" si="13"/>
        <v/>
      </c>
      <c r="AK61" s="7" t="str">
        <f t="shared" si="14"/>
        <v/>
      </c>
      <c r="AL61" s="7" t="str">
        <f t="shared" si="15"/>
        <v/>
      </c>
      <c r="AM61" s="7" t="str">
        <f t="shared" si="16"/>
        <v/>
      </c>
    </row>
    <row r="62" spans="1:39">
      <c r="A62" s="7">
        <v>17</v>
      </c>
      <c r="B62" s="26" t="s">
        <v>10</v>
      </c>
      <c r="C62" s="79"/>
      <c r="D62" s="80"/>
      <c r="E62" s="80"/>
      <c r="F62" s="80"/>
      <c r="G62" s="80"/>
      <c r="H62" s="80"/>
      <c r="I62" s="73"/>
      <c r="V62" s="7" t="s">
        <v>72</v>
      </c>
      <c r="W62" s="7" t="str">
        <f t="shared" si="38"/>
        <v/>
      </c>
      <c r="X62" s="7" t="str">
        <f t="shared" si="39"/>
        <v/>
      </c>
      <c r="Y62" s="7" t="str">
        <f t="shared" si="40"/>
        <v/>
      </c>
      <c r="Z62" s="7" t="str">
        <f t="shared" si="41"/>
        <v/>
      </c>
      <c r="AA62" s="7" t="str">
        <f t="shared" si="42"/>
        <v/>
      </c>
      <c r="AB62" s="7" t="str">
        <f t="shared" si="43"/>
        <v/>
      </c>
      <c r="AC62" s="7" t="str">
        <f t="shared" si="44"/>
        <v/>
      </c>
      <c r="AF62" s="7" t="s">
        <v>72</v>
      </c>
      <c r="AG62" s="7" t="str">
        <f t="shared" si="10"/>
        <v/>
      </c>
      <c r="AH62" s="7" t="str">
        <f t="shared" si="11"/>
        <v/>
      </c>
      <c r="AI62" s="7" t="str">
        <f t="shared" si="12"/>
        <v/>
      </c>
      <c r="AJ62" s="7" t="str">
        <f t="shared" si="13"/>
        <v/>
      </c>
      <c r="AK62" s="7" t="str">
        <f t="shared" si="14"/>
        <v/>
      </c>
      <c r="AL62" s="7" t="str">
        <f t="shared" si="15"/>
        <v/>
      </c>
      <c r="AM62" s="7" t="str">
        <f t="shared" si="16"/>
        <v/>
      </c>
    </row>
    <row r="63" spans="1:39">
      <c r="A63" s="7">
        <v>18</v>
      </c>
      <c r="B63" s="26" t="s">
        <v>10</v>
      </c>
      <c r="C63" s="79"/>
      <c r="D63" s="80"/>
      <c r="E63" s="80"/>
      <c r="F63" s="80"/>
      <c r="G63" s="80"/>
      <c r="H63" s="80"/>
      <c r="I63" s="73"/>
      <c r="V63" s="7" t="s">
        <v>72</v>
      </c>
      <c r="W63" s="7" t="str">
        <f t="shared" si="38"/>
        <v/>
      </c>
      <c r="X63" s="7" t="str">
        <f t="shared" si="39"/>
        <v/>
      </c>
      <c r="Y63" s="7" t="str">
        <f t="shared" si="40"/>
        <v/>
      </c>
      <c r="Z63" s="7" t="str">
        <f t="shared" si="41"/>
        <v/>
      </c>
      <c r="AA63" s="7" t="str">
        <f t="shared" si="42"/>
        <v/>
      </c>
      <c r="AB63" s="7" t="str">
        <f t="shared" si="43"/>
        <v/>
      </c>
      <c r="AC63" s="7" t="str">
        <f t="shared" si="44"/>
        <v/>
      </c>
      <c r="AF63" s="7" t="s">
        <v>72</v>
      </c>
      <c r="AG63" s="7" t="str">
        <f t="shared" si="10"/>
        <v/>
      </c>
      <c r="AH63" s="7" t="str">
        <f t="shared" si="11"/>
        <v/>
      </c>
      <c r="AI63" s="7" t="str">
        <f t="shared" si="12"/>
        <v/>
      </c>
      <c r="AJ63" s="7" t="str">
        <f t="shared" si="13"/>
        <v/>
      </c>
      <c r="AK63" s="7" t="str">
        <f t="shared" si="14"/>
        <v/>
      </c>
      <c r="AL63" s="7" t="str">
        <f t="shared" si="15"/>
        <v/>
      </c>
      <c r="AM63" s="7" t="str">
        <f t="shared" si="16"/>
        <v/>
      </c>
    </row>
    <row r="64" spans="1:39">
      <c r="A64" s="7">
        <v>19</v>
      </c>
      <c r="B64" s="26" t="s">
        <v>10</v>
      </c>
      <c r="C64" s="79"/>
      <c r="D64" s="80"/>
      <c r="E64" s="80"/>
      <c r="F64" s="80"/>
      <c r="G64" s="80"/>
      <c r="H64" s="80"/>
      <c r="I64" s="73"/>
      <c r="V64" s="7" t="s">
        <v>72</v>
      </c>
      <c r="W64" s="7" t="str">
        <f t="shared" si="38"/>
        <v/>
      </c>
      <c r="X64" s="7" t="str">
        <f t="shared" si="39"/>
        <v/>
      </c>
      <c r="Y64" s="7" t="str">
        <f t="shared" si="40"/>
        <v/>
      </c>
      <c r="Z64" s="7" t="str">
        <f t="shared" si="41"/>
        <v/>
      </c>
      <c r="AA64" s="7" t="str">
        <f t="shared" si="42"/>
        <v/>
      </c>
      <c r="AB64" s="7" t="str">
        <f t="shared" si="43"/>
        <v/>
      </c>
      <c r="AC64" s="7" t="str">
        <f t="shared" si="44"/>
        <v/>
      </c>
      <c r="AF64" s="7" t="s">
        <v>72</v>
      </c>
      <c r="AG64" s="7" t="str">
        <f t="shared" si="10"/>
        <v/>
      </c>
      <c r="AH64" s="7" t="str">
        <f t="shared" si="11"/>
        <v/>
      </c>
      <c r="AI64" s="7" t="str">
        <f t="shared" si="12"/>
        <v/>
      </c>
      <c r="AJ64" s="7" t="str">
        <f t="shared" si="13"/>
        <v/>
      </c>
      <c r="AK64" s="7" t="str">
        <f t="shared" si="14"/>
        <v/>
      </c>
      <c r="AL64" s="7" t="str">
        <f t="shared" si="15"/>
        <v/>
      </c>
      <c r="AM64" s="7" t="str">
        <f t="shared" si="16"/>
        <v/>
      </c>
    </row>
    <row r="65" spans="1:39">
      <c r="A65" s="7">
        <v>20</v>
      </c>
      <c r="B65" s="26" t="s">
        <v>10</v>
      </c>
      <c r="C65" s="79"/>
      <c r="D65" s="80"/>
      <c r="E65" s="80"/>
      <c r="F65" s="80"/>
      <c r="G65" s="80"/>
      <c r="H65" s="80"/>
      <c r="I65" s="73"/>
      <c r="V65" s="7" t="s">
        <v>72</v>
      </c>
      <c r="W65" s="7" t="str">
        <f t="shared" si="38"/>
        <v/>
      </c>
      <c r="X65" s="7" t="str">
        <f t="shared" si="39"/>
        <v/>
      </c>
      <c r="Y65" s="7" t="str">
        <f t="shared" si="40"/>
        <v/>
      </c>
      <c r="Z65" s="7" t="str">
        <f t="shared" si="41"/>
        <v/>
      </c>
      <c r="AA65" s="7" t="str">
        <f t="shared" si="42"/>
        <v/>
      </c>
      <c r="AB65" s="7" t="str">
        <f t="shared" si="43"/>
        <v/>
      </c>
      <c r="AC65" s="7" t="str">
        <f t="shared" si="44"/>
        <v/>
      </c>
      <c r="AF65" s="7" t="s">
        <v>72</v>
      </c>
      <c r="AG65" s="7" t="str">
        <f t="shared" si="10"/>
        <v/>
      </c>
      <c r="AH65" s="7" t="str">
        <f t="shared" si="11"/>
        <v/>
      </c>
      <c r="AI65" s="7" t="str">
        <f t="shared" si="12"/>
        <v/>
      </c>
      <c r="AJ65" s="7" t="str">
        <f t="shared" si="13"/>
        <v/>
      </c>
      <c r="AK65" s="7" t="str">
        <f t="shared" si="14"/>
        <v/>
      </c>
      <c r="AL65" s="7" t="str">
        <f t="shared" si="15"/>
        <v/>
      </c>
      <c r="AM65" s="7" t="str">
        <f t="shared" si="16"/>
        <v/>
      </c>
    </row>
    <row r="66" spans="1:39">
      <c r="A66" s="7">
        <v>21</v>
      </c>
      <c r="B66" s="26" t="s">
        <v>10</v>
      </c>
      <c r="C66" s="79"/>
      <c r="D66" s="80"/>
      <c r="E66" s="80"/>
      <c r="F66" s="80"/>
      <c r="G66" s="80"/>
      <c r="H66" s="80"/>
      <c r="I66" s="73"/>
      <c r="V66" s="7" t="s">
        <v>72</v>
      </c>
      <c r="W66" s="7" t="str">
        <f t="shared" si="38"/>
        <v/>
      </c>
      <c r="X66" s="7" t="str">
        <f t="shared" si="39"/>
        <v/>
      </c>
      <c r="Y66" s="7" t="str">
        <f t="shared" si="40"/>
        <v/>
      </c>
      <c r="Z66" s="7" t="str">
        <f t="shared" si="41"/>
        <v/>
      </c>
      <c r="AA66" s="7" t="str">
        <f t="shared" si="42"/>
        <v/>
      </c>
      <c r="AB66" s="7" t="str">
        <f t="shared" si="43"/>
        <v/>
      </c>
      <c r="AC66" s="7" t="str">
        <f t="shared" si="44"/>
        <v/>
      </c>
      <c r="AF66" s="7" t="s">
        <v>72</v>
      </c>
      <c r="AG66" s="7" t="str">
        <f t="shared" si="10"/>
        <v/>
      </c>
      <c r="AH66" s="7" t="str">
        <f t="shared" si="11"/>
        <v/>
      </c>
      <c r="AI66" s="7" t="str">
        <f t="shared" si="12"/>
        <v/>
      </c>
      <c r="AJ66" s="7" t="str">
        <f t="shared" si="13"/>
        <v/>
      </c>
      <c r="AK66" s="7" t="str">
        <f t="shared" si="14"/>
        <v/>
      </c>
      <c r="AL66" s="7" t="str">
        <f t="shared" si="15"/>
        <v/>
      </c>
      <c r="AM66" s="7" t="str">
        <f t="shared" si="16"/>
        <v/>
      </c>
    </row>
    <row r="67" spans="1:39">
      <c r="A67" s="7">
        <v>22</v>
      </c>
      <c r="B67" s="26" t="s">
        <v>10</v>
      </c>
      <c r="C67" s="79"/>
      <c r="D67" s="80"/>
      <c r="E67" s="80"/>
      <c r="F67" s="80"/>
      <c r="G67" s="80"/>
      <c r="H67" s="80"/>
      <c r="I67" s="73"/>
      <c r="V67" s="7" t="s">
        <v>72</v>
      </c>
      <c r="W67" s="7" t="str">
        <f t="shared" si="38"/>
        <v/>
      </c>
      <c r="X67" s="7" t="str">
        <f t="shared" si="39"/>
        <v/>
      </c>
      <c r="Y67" s="7" t="str">
        <f t="shared" si="40"/>
        <v/>
      </c>
      <c r="Z67" s="7" t="str">
        <f t="shared" si="41"/>
        <v/>
      </c>
      <c r="AA67" s="7" t="str">
        <f t="shared" si="42"/>
        <v/>
      </c>
      <c r="AB67" s="7" t="str">
        <f t="shared" si="43"/>
        <v/>
      </c>
      <c r="AC67" s="7" t="str">
        <f t="shared" si="44"/>
        <v/>
      </c>
      <c r="AF67" s="7" t="s">
        <v>72</v>
      </c>
      <c r="AG67" s="7" t="str">
        <f t="shared" si="10"/>
        <v/>
      </c>
      <c r="AH67" s="7" t="str">
        <f t="shared" si="11"/>
        <v/>
      </c>
      <c r="AI67" s="7" t="str">
        <f t="shared" si="12"/>
        <v/>
      </c>
      <c r="AJ67" s="7" t="str">
        <f t="shared" si="13"/>
        <v/>
      </c>
      <c r="AK67" s="7" t="str">
        <f t="shared" si="14"/>
        <v/>
      </c>
      <c r="AL67" s="7" t="str">
        <f t="shared" si="15"/>
        <v/>
      </c>
      <c r="AM67" s="7" t="str">
        <f t="shared" si="16"/>
        <v/>
      </c>
    </row>
    <row r="68" spans="1:39">
      <c r="A68" s="7">
        <v>23</v>
      </c>
      <c r="B68" s="26" t="s">
        <v>10</v>
      </c>
      <c r="C68" s="79"/>
      <c r="D68" s="80"/>
      <c r="E68" s="80"/>
      <c r="F68" s="80"/>
      <c r="G68" s="80"/>
      <c r="H68" s="80"/>
      <c r="I68" s="73"/>
      <c r="V68" s="7" t="s">
        <v>72</v>
      </c>
      <c r="W68" s="7" t="str">
        <f t="shared" si="38"/>
        <v/>
      </c>
      <c r="X68" s="7" t="str">
        <f t="shared" si="39"/>
        <v/>
      </c>
      <c r="Y68" s="7" t="str">
        <f t="shared" si="40"/>
        <v/>
      </c>
      <c r="Z68" s="7" t="str">
        <f t="shared" si="41"/>
        <v/>
      </c>
      <c r="AA68" s="7" t="str">
        <f t="shared" si="42"/>
        <v/>
      </c>
      <c r="AB68" s="7" t="str">
        <f t="shared" si="43"/>
        <v/>
      </c>
      <c r="AC68" s="7" t="str">
        <f t="shared" si="44"/>
        <v/>
      </c>
      <c r="AF68" s="7" t="s">
        <v>72</v>
      </c>
      <c r="AG68" s="7" t="str">
        <f t="shared" si="10"/>
        <v/>
      </c>
      <c r="AH68" s="7" t="str">
        <f t="shared" si="11"/>
        <v/>
      </c>
      <c r="AI68" s="7" t="str">
        <f t="shared" si="12"/>
        <v/>
      </c>
      <c r="AJ68" s="7" t="str">
        <f t="shared" si="13"/>
        <v/>
      </c>
      <c r="AK68" s="7" t="str">
        <f t="shared" si="14"/>
        <v/>
      </c>
      <c r="AL68" s="7" t="str">
        <f t="shared" si="15"/>
        <v/>
      </c>
      <c r="AM68" s="7" t="str">
        <f t="shared" si="16"/>
        <v/>
      </c>
    </row>
    <row r="69" spans="1:39">
      <c r="A69" s="7">
        <v>24</v>
      </c>
      <c r="B69" s="26" t="s">
        <v>10</v>
      </c>
      <c r="C69" s="79"/>
      <c r="D69" s="80"/>
      <c r="E69" s="80"/>
      <c r="F69" s="80"/>
      <c r="G69" s="80"/>
      <c r="H69" s="80"/>
      <c r="I69" s="73"/>
      <c r="V69" s="7" t="s">
        <v>72</v>
      </c>
      <c r="W69" s="7" t="str">
        <f t="shared" si="38"/>
        <v/>
      </c>
      <c r="X69" s="7" t="str">
        <f t="shared" si="39"/>
        <v/>
      </c>
      <c r="Y69" s="7" t="str">
        <f t="shared" si="40"/>
        <v/>
      </c>
      <c r="Z69" s="7" t="str">
        <f t="shared" si="41"/>
        <v/>
      </c>
      <c r="AA69" s="7" t="str">
        <f t="shared" si="42"/>
        <v/>
      </c>
      <c r="AB69" s="7" t="str">
        <f t="shared" si="43"/>
        <v/>
      </c>
      <c r="AC69" s="7" t="str">
        <f t="shared" si="44"/>
        <v/>
      </c>
      <c r="AF69" s="7" t="s">
        <v>72</v>
      </c>
      <c r="AG69" s="7" t="str">
        <f t="shared" si="10"/>
        <v/>
      </c>
      <c r="AH69" s="7" t="str">
        <f t="shared" si="11"/>
        <v/>
      </c>
      <c r="AI69" s="7" t="str">
        <f t="shared" si="12"/>
        <v/>
      </c>
      <c r="AJ69" s="7" t="str">
        <f t="shared" si="13"/>
        <v/>
      </c>
      <c r="AK69" s="7" t="str">
        <f t="shared" si="14"/>
        <v/>
      </c>
      <c r="AL69" s="7" t="str">
        <f t="shared" si="15"/>
        <v/>
      </c>
      <c r="AM69" s="7" t="str">
        <f t="shared" si="16"/>
        <v/>
      </c>
    </row>
    <row r="70" spans="1:39">
      <c r="A70" s="7">
        <v>25</v>
      </c>
      <c r="B70" s="26" t="s">
        <v>10</v>
      </c>
      <c r="C70" s="79"/>
      <c r="D70" s="80"/>
      <c r="E70" s="80"/>
      <c r="F70" s="80"/>
      <c r="G70" s="80"/>
      <c r="H70" s="80"/>
      <c r="I70" s="73"/>
      <c r="V70" s="7" t="s">
        <v>72</v>
      </c>
      <c r="W70" s="7" t="str">
        <f t="shared" si="38"/>
        <v/>
      </c>
      <c r="X70" s="7" t="str">
        <f t="shared" si="39"/>
        <v/>
      </c>
      <c r="Y70" s="7" t="str">
        <f t="shared" si="40"/>
        <v/>
      </c>
      <c r="Z70" s="7" t="str">
        <f t="shared" si="41"/>
        <v/>
      </c>
      <c r="AA70" s="7" t="str">
        <f t="shared" si="42"/>
        <v/>
      </c>
      <c r="AB70" s="7" t="str">
        <f t="shared" si="43"/>
        <v/>
      </c>
      <c r="AC70" s="7" t="str">
        <f t="shared" si="44"/>
        <v/>
      </c>
      <c r="AF70" s="7" t="s">
        <v>72</v>
      </c>
      <c r="AG70" s="7" t="str">
        <f t="shared" si="10"/>
        <v/>
      </c>
      <c r="AH70" s="7" t="str">
        <f t="shared" si="11"/>
        <v/>
      </c>
      <c r="AI70" s="7" t="str">
        <f t="shared" si="12"/>
        <v/>
      </c>
      <c r="AJ70" s="7" t="str">
        <f t="shared" si="13"/>
        <v/>
      </c>
      <c r="AK70" s="7" t="str">
        <f t="shared" si="14"/>
        <v/>
      </c>
      <c r="AL70" s="7" t="str">
        <f t="shared" si="15"/>
        <v/>
      </c>
      <c r="AM70" s="7" t="str">
        <f t="shared" si="16"/>
        <v/>
      </c>
    </row>
    <row r="71" spans="1:39">
      <c r="A71" s="7">
        <v>26</v>
      </c>
      <c r="B71" s="26" t="s">
        <v>10</v>
      </c>
      <c r="C71" s="79"/>
      <c r="D71" s="80"/>
      <c r="E71" s="80"/>
      <c r="F71" s="80"/>
      <c r="G71" s="80"/>
      <c r="H71" s="80"/>
      <c r="I71" s="73"/>
      <c r="V71" s="7" t="s">
        <v>72</v>
      </c>
      <c r="W71" s="7" t="str">
        <f t="shared" si="38"/>
        <v/>
      </c>
      <c r="X71" s="7" t="str">
        <f t="shared" si="39"/>
        <v/>
      </c>
      <c r="Y71" s="7" t="str">
        <f t="shared" si="40"/>
        <v/>
      </c>
      <c r="Z71" s="7" t="str">
        <f t="shared" si="41"/>
        <v/>
      </c>
      <c r="AA71" s="7" t="str">
        <f t="shared" si="42"/>
        <v/>
      </c>
      <c r="AB71" s="7" t="str">
        <f t="shared" si="43"/>
        <v/>
      </c>
      <c r="AC71" s="7" t="str">
        <f t="shared" si="44"/>
        <v/>
      </c>
      <c r="AF71" s="7" t="s">
        <v>72</v>
      </c>
      <c r="AG71" s="7" t="str">
        <f t="shared" si="10"/>
        <v/>
      </c>
      <c r="AH71" s="7" t="str">
        <f t="shared" si="11"/>
        <v/>
      </c>
      <c r="AI71" s="7" t="str">
        <f t="shared" si="12"/>
        <v/>
      </c>
      <c r="AJ71" s="7" t="str">
        <f t="shared" si="13"/>
        <v/>
      </c>
      <c r="AK71" s="7" t="str">
        <f t="shared" si="14"/>
        <v/>
      </c>
      <c r="AL71" s="7" t="str">
        <f t="shared" si="15"/>
        <v/>
      </c>
      <c r="AM71" s="7" t="str">
        <f t="shared" si="16"/>
        <v/>
      </c>
    </row>
    <row r="72" spans="1:39">
      <c r="A72" s="7">
        <v>27</v>
      </c>
      <c r="B72" s="26" t="s">
        <v>10</v>
      </c>
      <c r="C72" s="79"/>
      <c r="D72" s="80"/>
      <c r="E72" s="80"/>
      <c r="F72" s="80"/>
      <c r="G72" s="80"/>
      <c r="H72" s="80"/>
      <c r="I72" s="73"/>
      <c r="V72" s="7" t="s">
        <v>72</v>
      </c>
      <c r="W72" s="7" t="str">
        <f t="shared" si="38"/>
        <v/>
      </c>
      <c r="X72" s="7" t="str">
        <f t="shared" si="39"/>
        <v/>
      </c>
      <c r="Y72" s="7" t="str">
        <f t="shared" si="40"/>
        <v/>
      </c>
      <c r="Z72" s="7" t="str">
        <f t="shared" si="41"/>
        <v/>
      </c>
      <c r="AA72" s="7" t="str">
        <f t="shared" si="42"/>
        <v/>
      </c>
      <c r="AB72" s="7" t="str">
        <f t="shared" si="43"/>
        <v/>
      </c>
      <c r="AC72" s="7" t="str">
        <f t="shared" si="44"/>
        <v/>
      </c>
      <c r="AF72" s="7" t="s">
        <v>72</v>
      </c>
      <c r="AG72" s="7" t="str">
        <f t="shared" si="10"/>
        <v/>
      </c>
      <c r="AH72" s="7" t="str">
        <f t="shared" si="11"/>
        <v/>
      </c>
      <c r="AI72" s="7" t="str">
        <f t="shared" si="12"/>
        <v/>
      </c>
      <c r="AJ72" s="7" t="str">
        <f t="shared" si="13"/>
        <v/>
      </c>
      <c r="AK72" s="7" t="str">
        <f t="shared" si="14"/>
        <v/>
      </c>
      <c r="AL72" s="7" t="str">
        <f t="shared" si="15"/>
        <v/>
      </c>
      <c r="AM72" s="7" t="str">
        <f t="shared" si="16"/>
        <v/>
      </c>
    </row>
    <row r="73" spans="1:39">
      <c r="A73" s="7">
        <v>28</v>
      </c>
      <c r="B73" s="26" t="s">
        <v>10</v>
      </c>
      <c r="C73" s="79"/>
      <c r="D73" s="80"/>
      <c r="E73" s="80"/>
      <c r="F73" s="80"/>
      <c r="G73" s="80"/>
      <c r="H73" s="80"/>
      <c r="I73" s="73"/>
      <c r="V73" s="7" t="s">
        <v>72</v>
      </c>
      <c r="W73" s="7" t="str">
        <f t="shared" si="38"/>
        <v/>
      </c>
      <c r="X73" s="7" t="str">
        <f t="shared" si="39"/>
        <v/>
      </c>
      <c r="Y73" s="7" t="str">
        <f t="shared" si="40"/>
        <v/>
      </c>
      <c r="Z73" s="7" t="str">
        <f t="shared" si="41"/>
        <v/>
      </c>
      <c r="AA73" s="7" t="str">
        <f t="shared" si="42"/>
        <v/>
      </c>
      <c r="AB73" s="7" t="str">
        <f t="shared" si="43"/>
        <v/>
      </c>
      <c r="AC73" s="7" t="str">
        <f t="shared" si="44"/>
        <v/>
      </c>
      <c r="AF73" s="7" t="s">
        <v>72</v>
      </c>
      <c r="AG73" s="7" t="str">
        <f t="shared" si="10"/>
        <v/>
      </c>
      <c r="AH73" s="7" t="str">
        <f t="shared" si="11"/>
        <v/>
      </c>
      <c r="AI73" s="7" t="str">
        <f t="shared" si="12"/>
        <v/>
      </c>
      <c r="AJ73" s="7" t="str">
        <f t="shared" si="13"/>
        <v/>
      </c>
      <c r="AK73" s="7" t="str">
        <f t="shared" si="14"/>
        <v/>
      </c>
      <c r="AL73" s="7" t="str">
        <f t="shared" si="15"/>
        <v/>
      </c>
      <c r="AM73" s="7" t="str">
        <f t="shared" si="16"/>
        <v/>
      </c>
    </row>
    <row r="74" spans="1:39">
      <c r="A74" s="7">
        <v>29</v>
      </c>
      <c r="B74" s="26" t="s">
        <v>10</v>
      </c>
      <c r="C74" s="79"/>
      <c r="D74" s="80"/>
      <c r="E74" s="80"/>
      <c r="F74" s="80"/>
      <c r="G74" s="80"/>
      <c r="H74" s="80"/>
      <c r="I74" s="73"/>
      <c r="V74" s="7" t="s">
        <v>72</v>
      </c>
      <c r="W74" s="7" t="str">
        <f t="shared" si="38"/>
        <v/>
      </c>
      <c r="X74" s="7" t="str">
        <f t="shared" si="39"/>
        <v/>
      </c>
      <c r="Y74" s="7" t="str">
        <f t="shared" si="40"/>
        <v/>
      </c>
      <c r="Z74" s="7" t="str">
        <f t="shared" si="41"/>
        <v/>
      </c>
      <c r="AA74" s="7" t="str">
        <f t="shared" si="42"/>
        <v/>
      </c>
      <c r="AB74" s="7" t="str">
        <f t="shared" si="43"/>
        <v/>
      </c>
      <c r="AC74" s="7" t="str">
        <f t="shared" si="44"/>
        <v/>
      </c>
      <c r="AF74" s="7" t="s">
        <v>72</v>
      </c>
      <c r="AG74" s="7" t="str">
        <f t="shared" si="10"/>
        <v/>
      </c>
      <c r="AH74" s="7" t="str">
        <f t="shared" si="11"/>
        <v/>
      </c>
      <c r="AI74" s="7" t="str">
        <f t="shared" si="12"/>
        <v/>
      </c>
      <c r="AJ74" s="7" t="str">
        <f t="shared" si="13"/>
        <v/>
      </c>
      <c r="AK74" s="7" t="str">
        <f t="shared" si="14"/>
        <v/>
      </c>
      <c r="AL74" s="7" t="str">
        <f t="shared" si="15"/>
        <v/>
      </c>
      <c r="AM74" s="7" t="str">
        <f t="shared" si="16"/>
        <v/>
      </c>
    </row>
    <row r="75" spans="1:39" ht="13.8" thickBot="1">
      <c r="A75" s="31">
        <v>30</v>
      </c>
      <c r="B75" s="32" t="s">
        <v>10</v>
      </c>
      <c r="C75" s="76"/>
      <c r="D75" s="74"/>
      <c r="E75" s="74"/>
      <c r="F75" s="74"/>
      <c r="G75" s="74"/>
      <c r="H75" s="74"/>
      <c r="I75" s="75"/>
      <c r="J75" s="20"/>
      <c r="V75" s="33" t="s">
        <v>72</v>
      </c>
      <c r="W75" s="7" t="str">
        <f t="shared" si="38"/>
        <v/>
      </c>
      <c r="X75" s="7" t="str">
        <f t="shared" si="39"/>
        <v/>
      </c>
      <c r="Y75" s="7" t="str">
        <f t="shared" si="40"/>
        <v/>
      </c>
      <c r="Z75" s="7" t="str">
        <f t="shared" si="41"/>
        <v/>
      </c>
      <c r="AA75" s="7" t="str">
        <f t="shared" si="42"/>
        <v/>
      </c>
      <c r="AB75" s="7" t="str">
        <f t="shared" si="43"/>
        <v/>
      </c>
      <c r="AC75" s="7" t="str">
        <f t="shared" si="44"/>
        <v/>
      </c>
      <c r="AF75" s="33" t="s">
        <v>72</v>
      </c>
      <c r="AG75" s="7" t="str">
        <f t="shared" si="10"/>
        <v/>
      </c>
      <c r="AH75" s="7" t="str">
        <f t="shared" si="11"/>
        <v/>
      </c>
      <c r="AI75" s="7" t="str">
        <f t="shared" si="12"/>
        <v/>
      </c>
      <c r="AJ75" s="7" t="str">
        <f t="shared" si="13"/>
        <v/>
      </c>
      <c r="AK75" s="7" t="str">
        <f t="shared" si="14"/>
        <v/>
      </c>
      <c r="AL75" s="7" t="str">
        <f t="shared" si="15"/>
        <v/>
      </c>
      <c r="AM75" s="7" t="str">
        <f t="shared" si="16"/>
        <v/>
      </c>
    </row>
    <row r="76" spans="1:39">
      <c r="A76" s="7">
        <v>1</v>
      </c>
      <c r="B76" s="34" t="s">
        <v>11</v>
      </c>
      <c r="C76" s="79"/>
      <c r="D76" s="80"/>
      <c r="E76" s="80"/>
      <c r="F76" s="80"/>
      <c r="G76" s="80"/>
      <c r="H76" s="80"/>
      <c r="I76" s="73"/>
      <c r="V76" s="7" t="s">
        <v>73</v>
      </c>
      <c r="W76" s="7" t="str">
        <f t="shared" ref="W76:AC76" si="45">IF(C76="","",ABS(C76-N$18))</f>
        <v/>
      </c>
      <c r="X76" s="7" t="str">
        <f t="shared" si="45"/>
        <v/>
      </c>
      <c r="Y76" s="7" t="str">
        <f t="shared" si="45"/>
        <v/>
      </c>
      <c r="Z76" s="7" t="str">
        <f t="shared" si="45"/>
        <v/>
      </c>
      <c r="AA76" s="7" t="str">
        <f t="shared" si="45"/>
        <v/>
      </c>
      <c r="AB76" s="7" t="str">
        <f t="shared" si="45"/>
        <v/>
      </c>
      <c r="AC76" s="7" t="str">
        <f t="shared" si="45"/>
        <v/>
      </c>
      <c r="AF76" s="7" t="s">
        <v>73</v>
      </c>
      <c r="AG76" s="7" t="str">
        <f t="shared" si="10"/>
        <v/>
      </c>
      <c r="AH76" s="7" t="str">
        <f t="shared" si="11"/>
        <v/>
      </c>
      <c r="AI76" s="7" t="str">
        <f t="shared" si="12"/>
        <v/>
      </c>
      <c r="AJ76" s="7" t="str">
        <f t="shared" si="13"/>
        <v/>
      </c>
      <c r="AK76" s="7" t="str">
        <f t="shared" si="14"/>
        <v/>
      </c>
      <c r="AL76" s="7" t="str">
        <f t="shared" si="15"/>
        <v/>
      </c>
      <c r="AM76" s="7" t="str">
        <f t="shared" si="16"/>
        <v/>
      </c>
    </row>
    <row r="77" spans="1:39">
      <c r="A77" s="7">
        <v>2</v>
      </c>
      <c r="B77" s="26" t="s">
        <v>11</v>
      </c>
      <c r="C77" s="79"/>
      <c r="D77" s="80"/>
      <c r="E77" s="80"/>
      <c r="F77" s="80"/>
      <c r="G77" s="80"/>
      <c r="H77" s="80"/>
      <c r="I77" s="73"/>
      <c r="V77" s="7" t="s">
        <v>73</v>
      </c>
      <c r="W77" s="7" t="str">
        <f t="shared" ref="W77:W105" si="46">IF(C77="","",ABS(C77-N$18))</f>
        <v/>
      </c>
      <c r="X77" s="7" t="str">
        <f t="shared" ref="X77:X105" si="47">IF(D77="","",ABS(D77-O$18))</f>
        <v/>
      </c>
      <c r="Y77" s="7" t="str">
        <f t="shared" ref="Y77:Y105" si="48">IF(E77="","",ABS(E77-P$18))</f>
        <v/>
      </c>
      <c r="Z77" s="7" t="str">
        <f t="shared" ref="Z77:Z105" si="49">IF(F77="","",ABS(F77-Q$18))</f>
        <v/>
      </c>
      <c r="AA77" s="7" t="str">
        <f t="shared" ref="AA77:AA105" si="50">IF(G77="","",ABS(G77-R$18))</f>
        <v/>
      </c>
      <c r="AB77" s="7" t="str">
        <f t="shared" ref="AB77:AB105" si="51">IF(H77="","",ABS(H77-S$18))</f>
        <v/>
      </c>
      <c r="AC77" s="7" t="str">
        <f t="shared" ref="AC77:AC105" si="52">IF(I77="","",ABS(I77-T$18))</f>
        <v/>
      </c>
      <c r="AF77" s="7" t="s">
        <v>73</v>
      </c>
      <c r="AG77" s="7" t="str">
        <f t="shared" si="10"/>
        <v/>
      </c>
      <c r="AH77" s="7" t="str">
        <f t="shared" si="11"/>
        <v/>
      </c>
      <c r="AI77" s="7" t="str">
        <f t="shared" si="12"/>
        <v/>
      </c>
      <c r="AJ77" s="7" t="str">
        <f t="shared" si="13"/>
        <v/>
      </c>
      <c r="AK77" s="7" t="str">
        <f t="shared" si="14"/>
        <v/>
      </c>
      <c r="AL77" s="7" t="str">
        <f t="shared" si="15"/>
        <v/>
      </c>
      <c r="AM77" s="7" t="str">
        <f t="shared" si="16"/>
        <v/>
      </c>
    </row>
    <row r="78" spans="1:39">
      <c r="A78" s="7">
        <v>3</v>
      </c>
      <c r="B78" s="26" t="s">
        <v>11</v>
      </c>
      <c r="C78" s="79"/>
      <c r="D78" s="80"/>
      <c r="E78" s="80"/>
      <c r="F78" s="80"/>
      <c r="G78" s="80"/>
      <c r="H78" s="80"/>
      <c r="I78" s="73"/>
      <c r="V78" s="7" t="s">
        <v>73</v>
      </c>
      <c r="W78" s="7" t="str">
        <f t="shared" si="46"/>
        <v/>
      </c>
      <c r="X78" s="7" t="str">
        <f t="shared" si="47"/>
        <v/>
      </c>
      <c r="Y78" s="7" t="str">
        <f t="shared" si="48"/>
        <v/>
      </c>
      <c r="Z78" s="7" t="str">
        <f t="shared" si="49"/>
        <v/>
      </c>
      <c r="AA78" s="7" t="str">
        <f t="shared" si="50"/>
        <v/>
      </c>
      <c r="AB78" s="7" t="str">
        <f t="shared" si="51"/>
        <v/>
      </c>
      <c r="AC78" s="7" t="str">
        <f t="shared" si="52"/>
        <v/>
      </c>
      <c r="AF78" s="7" t="s">
        <v>73</v>
      </c>
      <c r="AG78" s="7" t="str">
        <f t="shared" si="10"/>
        <v/>
      </c>
      <c r="AH78" s="7" t="str">
        <f t="shared" si="11"/>
        <v/>
      </c>
      <c r="AI78" s="7" t="str">
        <f t="shared" si="12"/>
        <v/>
      </c>
      <c r="AJ78" s="7" t="str">
        <f t="shared" si="13"/>
        <v/>
      </c>
      <c r="AK78" s="7" t="str">
        <f t="shared" si="14"/>
        <v/>
      </c>
      <c r="AL78" s="7" t="str">
        <f t="shared" si="15"/>
        <v/>
      </c>
      <c r="AM78" s="7" t="str">
        <f t="shared" si="16"/>
        <v/>
      </c>
    </row>
    <row r="79" spans="1:39">
      <c r="A79" s="7">
        <v>4</v>
      </c>
      <c r="B79" s="26" t="s">
        <v>11</v>
      </c>
      <c r="C79" s="79"/>
      <c r="D79" s="80"/>
      <c r="E79" s="80"/>
      <c r="F79" s="80"/>
      <c r="G79" s="80"/>
      <c r="H79" s="80"/>
      <c r="I79" s="73"/>
      <c r="V79" s="7" t="s">
        <v>73</v>
      </c>
      <c r="W79" s="7" t="str">
        <f t="shared" si="46"/>
        <v/>
      </c>
      <c r="X79" s="7" t="str">
        <f t="shared" si="47"/>
        <v/>
      </c>
      <c r="Y79" s="7" t="str">
        <f t="shared" si="48"/>
        <v/>
      </c>
      <c r="Z79" s="7" t="str">
        <f t="shared" si="49"/>
        <v/>
      </c>
      <c r="AA79" s="7" t="str">
        <f t="shared" si="50"/>
        <v/>
      </c>
      <c r="AB79" s="7" t="str">
        <f t="shared" si="51"/>
        <v/>
      </c>
      <c r="AC79" s="7" t="str">
        <f t="shared" si="52"/>
        <v/>
      </c>
      <c r="AF79" s="7" t="s">
        <v>73</v>
      </c>
      <c r="AG79" s="7" t="str">
        <f t="shared" si="10"/>
        <v/>
      </c>
      <c r="AH79" s="7" t="str">
        <f t="shared" si="11"/>
        <v/>
      </c>
      <c r="AI79" s="7" t="str">
        <f t="shared" si="12"/>
        <v/>
      </c>
      <c r="AJ79" s="7" t="str">
        <f t="shared" si="13"/>
        <v/>
      </c>
      <c r="AK79" s="7" t="str">
        <f t="shared" si="14"/>
        <v/>
      </c>
      <c r="AL79" s="7" t="str">
        <f t="shared" si="15"/>
        <v/>
      </c>
      <c r="AM79" s="7" t="str">
        <f t="shared" si="16"/>
        <v/>
      </c>
    </row>
    <row r="80" spans="1:39">
      <c r="A80" s="7">
        <v>5</v>
      </c>
      <c r="B80" s="26" t="s">
        <v>11</v>
      </c>
      <c r="C80" s="79"/>
      <c r="D80" s="80"/>
      <c r="E80" s="80"/>
      <c r="F80" s="80"/>
      <c r="G80" s="80"/>
      <c r="H80" s="80"/>
      <c r="I80" s="73"/>
      <c r="V80" s="7" t="s">
        <v>73</v>
      </c>
      <c r="W80" s="7" t="str">
        <f t="shared" si="46"/>
        <v/>
      </c>
      <c r="X80" s="7" t="str">
        <f t="shared" si="47"/>
        <v/>
      </c>
      <c r="Y80" s="7" t="str">
        <f t="shared" si="48"/>
        <v/>
      </c>
      <c r="Z80" s="7" t="str">
        <f t="shared" si="49"/>
        <v/>
      </c>
      <c r="AA80" s="7" t="str">
        <f t="shared" si="50"/>
        <v/>
      </c>
      <c r="AB80" s="7" t="str">
        <f t="shared" si="51"/>
        <v/>
      </c>
      <c r="AC80" s="7" t="str">
        <f t="shared" si="52"/>
        <v/>
      </c>
      <c r="AF80" s="7" t="s">
        <v>73</v>
      </c>
      <c r="AG80" s="7" t="str">
        <f t="shared" si="10"/>
        <v/>
      </c>
      <c r="AH80" s="7" t="str">
        <f t="shared" si="11"/>
        <v/>
      </c>
      <c r="AI80" s="7" t="str">
        <f t="shared" si="12"/>
        <v/>
      </c>
      <c r="AJ80" s="7" t="str">
        <f t="shared" si="13"/>
        <v/>
      </c>
      <c r="AK80" s="7" t="str">
        <f t="shared" si="14"/>
        <v/>
      </c>
      <c r="AL80" s="7" t="str">
        <f t="shared" si="15"/>
        <v/>
      </c>
      <c r="AM80" s="7" t="str">
        <f t="shared" si="16"/>
        <v/>
      </c>
    </row>
    <row r="81" spans="1:39">
      <c r="A81" s="7">
        <v>6</v>
      </c>
      <c r="B81" s="26" t="s">
        <v>11</v>
      </c>
      <c r="C81" s="79"/>
      <c r="D81" s="80"/>
      <c r="E81" s="80"/>
      <c r="F81" s="80"/>
      <c r="G81" s="80"/>
      <c r="H81" s="80"/>
      <c r="I81" s="73"/>
      <c r="V81" s="7" t="s">
        <v>73</v>
      </c>
      <c r="W81" s="7" t="str">
        <f t="shared" si="46"/>
        <v/>
      </c>
      <c r="X81" s="7" t="str">
        <f t="shared" si="47"/>
        <v/>
      </c>
      <c r="Y81" s="7" t="str">
        <f t="shared" si="48"/>
        <v/>
      </c>
      <c r="Z81" s="7" t="str">
        <f t="shared" si="49"/>
        <v/>
      </c>
      <c r="AA81" s="7" t="str">
        <f t="shared" si="50"/>
        <v/>
      </c>
      <c r="AB81" s="7" t="str">
        <f t="shared" si="51"/>
        <v/>
      </c>
      <c r="AC81" s="7" t="str">
        <f t="shared" si="52"/>
        <v/>
      </c>
      <c r="AF81" s="7" t="s">
        <v>73</v>
      </c>
      <c r="AG81" s="7" t="str">
        <f t="shared" ref="AG81:AG144" si="53">IF(W81="","",(W81-$AE$15)^2)</f>
        <v/>
      </c>
      <c r="AH81" s="7" t="str">
        <f t="shared" ref="AH81:AH144" si="54">IF(X81="","",(X81-$AE$15)^2)</f>
        <v/>
      </c>
      <c r="AI81" s="7" t="str">
        <f t="shared" ref="AI81:AI144" si="55">IF(Y81="","",(Y81-$AE$15)^2)</f>
        <v/>
      </c>
      <c r="AJ81" s="7" t="str">
        <f t="shared" ref="AJ81:AJ144" si="56">IF(Z81="","",(Z81-$AE$15)^2)</f>
        <v/>
      </c>
      <c r="AK81" s="7" t="str">
        <f t="shared" ref="AK81:AK144" si="57">IF(AA81="","",(AA81-$AE$15)^2)</f>
        <v/>
      </c>
      <c r="AL81" s="7" t="str">
        <f t="shared" ref="AL81:AL144" si="58">IF(AB81="","",(AB81-$AE$15)^2)</f>
        <v/>
      </c>
      <c r="AM81" s="7" t="str">
        <f t="shared" ref="AM81:AM144" si="59">IF(AC81="","",(AC81-$AE$15)^2)</f>
        <v/>
      </c>
    </row>
    <row r="82" spans="1:39">
      <c r="A82" s="7">
        <v>7</v>
      </c>
      <c r="B82" s="26" t="s">
        <v>11</v>
      </c>
      <c r="C82" s="79"/>
      <c r="D82" s="80"/>
      <c r="E82" s="80"/>
      <c r="F82" s="80"/>
      <c r="G82" s="80"/>
      <c r="H82" s="80"/>
      <c r="I82" s="73"/>
      <c r="V82" s="7" t="s">
        <v>73</v>
      </c>
      <c r="W82" s="7" t="str">
        <f t="shared" si="46"/>
        <v/>
      </c>
      <c r="X82" s="7" t="str">
        <f t="shared" si="47"/>
        <v/>
      </c>
      <c r="Y82" s="7" t="str">
        <f t="shared" si="48"/>
        <v/>
      </c>
      <c r="Z82" s="7" t="str">
        <f t="shared" si="49"/>
        <v/>
      </c>
      <c r="AA82" s="7" t="str">
        <f t="shared" si="50"/>
        <v/>
      </c>
      <c r="AB82" s="7" t="str">
        <f t="shared" si="51"/>
        <v/>
      </c>
      <c r="AC82" s="7" t="str">
        <f t="shared" si="52"/>
        <v/>
      </c>
      <c r="AF82" s="7" t="s">
        <v>73</v>
      </c>
      <c r="AG82" s="7" t="str">
        <f t="shared" si="53"/>
        <v/>
      </c>
      <c r="AH82" s="7" t="str">
        <f t="shared" si="54"/>
        <v/>
      </c>
      <c r="AI82" s="7" t="str">
        <f t="shared" si="55"/>
        <v/>
      </c>
      <c r="AJ82" s="7" t="str">
        <f t="shared" si="56"/>
        <v/>
      </c>
      <c r="AK82" s="7" t="str">
        <f t="shared" si="57"/>
        <v/>
      </c>
      <c r="AL82" s="7" t="str">
        <f t="shared" si="58"/>
        <v/>
      </c>
      <c r="AM82" s="7" t="str">
        <f t="shared" si="59"/>
        <v/>
      </c>
    </row>
    <row r="83" spans="1:39">
      <c r="A83" s="7">
        <v>8</v>
      </c>
      <c r="B83" s="26" t="s">
        <v>11</v>
      </c>
      <c r="C83" s="79"/>
      <c r="D83" s="80"/>
      <c r="E83" s="80"/>
      <c r="F83" s="80"/>
      <c r="G83" s="80"/>
      <c r="H83" s="80"/>
      <c r="I83" s="73"/>
      <c r="V83" s="7" t="s">
        <v>73</v>
      </c>
      <c r="W83" s="7" t="str">
        <f t="shared" si="46"/>
        <v/>
      </c>
      <c r="X83" s="7" t="str">
        <f t="shared" si="47"/>
        <v/>
      </c>
      <c r="Y83" s="7" t="str">
        <f t="shared" si="48"/>
        <v/>
      </c>
      <c r="Z83" s="7" t="str">
        <f t="shared" si="49"/>
        <v/>
      </c>
      <c r="AA83" s="7" t="str">
        <f t="shared" si="50"/>
        <v/>
      </c>
      <c r="AB83" s="7" t="str">
        <f t="shared" si="51"/>
        <v/>
      </c>
      <c r="AC83" s="7" t="str">
        <f t="shared" si="52"/>
        <v/>
      </c>
      <c r="AF83" s="7" t="s">
        <v>73</v>
      </c>
      <c r="AG83" s="7" t="str">
        <f t="shared" si="53"/>
        <v/>
      </c>
      <c r="AH83" s="7" t="str">
        <f t="shared" si="54"/>
        <v/>
      </c>
      <c r="AI83" s="7" t="str">
        <f t="shared" si="55"/>
        <v/>
      </c>
      <c r="AJ83" s="7" t="str">
        <f t="shared" si="56"/>
        <v/>
      </c>
      <c r="AK83" s="7" t="str">
        <f t="shared" si="57"/>
        <v/>
      </c>
      <c r="AL83" s="7" t="str">
        <f t="shared" si="58"/>
        <v/>
      </c>
      <c r="AM83" s="7" t="str">
        <f t="shared" si="59"/>
        <v/>
      </c>
    </row>
    <row r="84" spans="1:39">
      <c r="A84" s="7">
        <v>9</v>
      </c>
      <c r="B84" s="26" t="s">
        <v>11</v>
      </c>
      <c r="C84" s="79"/>
      <c r="D84" s="80"/>
      <c r="E84" s="80"/>
      <c r="F84" s="80"/>
      <c r="G84" s="80"/>
      <c r="H84" s="80"/>
      <c r="I84" s="73"/>
      <c r="V84" s="7" t="s">
        <v>73</v>
      </c>
      <c r="W84" s="7" t="str">
        <f t="shared" si="46"/>
        <v/>
      </c>
      <c r="X84" s="7" t="str">
        <f t="shared" si="47"/>
        <v/>
      </c>
      <c r="Y84" s="7" t="str">
        <f t="shared" si="48"/>
        <v/>
      </c>
      <c r="Z84" s="7" t="str">
        <f t="shared" si="49"/>
        <v/>
      </c>
      <c r="AA84" s="7" t="str">
        <f t="shared" si="50"/>
        <v/>
      </c>
      <c r="AB84" s="7" t="str">
        <f t="shared" si="51"/>
        <v/>
      </c>
      <c r="AC84" s="7" t="str">
        <f t="shared" si="52"/>
        <v/>
      </c>
      <c r="AF84" s="7" t="s">
        <v>73</v>
      </c>
      <c r="AG84" s="7" t="str">
        <f t="shared" si="53"/>
        <v/>
      </c>
      <c r="AH84" s="7" t="str">
        <f t="shared" si="54"/>
        <v/>
      </c>
      <c r="AI84" s="7" t="str">
        <f t="shared" si="55"/>
        <v/>
      </c>
      <c r="AJ84" s="7" t="str">
        <f t="shared" si="56"/>
        <v/>
      </c>
      <c r="AK84" s="7" t="str">
        <f t="shared" si="57"/>
        <v/>
      </c>
      <c r="AL84" s="7" t="str">
        <f t="shared" si="58"/>
        <v/>
      </c>
      <c r="AM84" s="7" t="str">
        <f t="shared" si="59"/>
        <v/>
      </c>
    </row>
    <row r="85" spans="1:39">
      <c r="A85" s="7">
        <v>10</v>
      </c>
      <c r="B85" s="26" t="s">
        <v>11</v>
      </c>
      <c r="C85" s="79"/>
      <c r="D85" s="80"/>
      <c r="E85" s="80"/>
      <c r="F85" s="80"/>
      <c r="G85" s="80"/>
      <c r="H85" s="80"/>
      <c r="I85" s="73"/>
      <c r="V85" s="7" t="s">
        <v>73</v>
      </c>
      <c r="W85" s="7" t="str">
        <f t="shared" si="46"/>
        <v/>
      </c>
      <c r="X85" s="7" t="str">
        <f t="shared" si="47"/>
        <v/>
      </c>
      <c r="Y85" s="7" t="str">
        <f t="shared" si="48"/>
        <v/>
      </c>
      <c r="Z85" s="7" t="str">
        <f t="shared" si="49"/>
        <v/>
      </c>
      <c r="AA85" s="7" t="str">
        <f t="shared" si="50"/>
        <v/>
      </c>
      <c r="AB85" s="7" t="str">
        <f t="shared" si="51"/>
        <v/>
      </c>
      <c r="AC85" s="7" t="str">
        <f t="shared" si="52"/>
        <v/>
      </c>
      <c r="AF85" s="7" t="s">
        <v>73</v>
      </c>
      <c r="AG85" s="7" t="str">
        <f t="shared" si="53"/>
        <v/>
      </c>
      <c r="AH85" s="7" t="str">
        <f t="shared" si="54"/>
        <v/>
      </c>
      <c r="AI85" s="7" t="str">
        <f t="shared" si="55"/>
        <v/>
      </c>
      <c r="AJ85" s="7" t="str">
        <f t="shared" si="56"/>
        <v/>
      </c>
      <c r="AK85" s="7" t="str">
        <f t="shared" si="57"/>
        <v/>
      </c>
      <c r="AL85" s="7" t="str">
        <f t="shared" si="58"/>
        <v/>
      </c>
      <c r="AM85" s="7" t="str">
        <f t="shared" si="59"/>
        <v/>
      </c>
    </row>
    <row r="86" spans="1:39">
      <c r="A86" s="7">
        <v>11</v>
      </c>
      <c r="B86" s="26" t="s">
        <v>11</v>
      </c>
      <c r="C86" s="79"/>
      <c r="D86" s="80"/>
      <c r="E86" s="80"/>
      <c r="F86" s="80"/>
      <c r="G86" s="80"/>
      <c r="H86" s="80"/>
      <c r="I86" s="73"/>
      <c r="V86" s="7" t="s">
        <v>73</v>
      </c>
      <c r="W86" s="7" t="str">
        <f t="shared" si="46"/>
        <v/>
      </c>
      <c r="X86" s="7" t="str">
        <f t="shared" si="47"/>
        <v/>
      </c>
      <c r="Y86" s="7" t="str">
        <f t="shared" si="48"/>
        <v/>
      </c>
      <c r="Z86" s="7" t="str">
        <f t="shared" si="49"/>
        <v/>
      </c>
      <c r="AA86" s="7" t="str">
        <f t="shared" si="50"/>
        <v/>
      </c>
      <c r="AB86" s="7" t="str">
        <f t="shared" si="51"/>
        <v/>
      </c>
      <c r="AC86" s="7" t="str">
        <f t="shared" si="52"/>
        <v/>
      </c>
      <c r="AF86" s="7" t="s">
        <v>73</v>
      </c>
      <c r="AG86" s="7" t="str">
        <f t="shared" si="53"/>
        <v/>
      </c>
      <c r="AH86" s="7" t="str">
        <f t="shared" si="54"/>
        <v/>
      </c>
      <c r="AI86" s="7" t="str">
        <f t="shared" si="55"/>
        <v/>
      </c>
      <c r="AJ86" s="7" t="str">
        <f t="shared" si="56"/>
        <v/>
      </c>
      <c r="AK86" s="7" t="str">
        <f t="shared" si="57"/>
        <v/>
      </c>
      <c r="AL86" s="7" t="str">
        <f t="shared" si="58"/>
        <v/>
      </c>
      <c r="AM86" s="7" t="str">
        <f t="shared" si="59"/>
        <v/>
      </c>
    </row>
    <row r="87" spans="1:39">
      <c r="A87" s="7">
        <v>12</v>
      </c>
      <c r="B87" s="26" t="s">
        <v>11</v>
      </c>
      <c r="C87" s="79"/>
      <c r="D87" s="80"/>
      <c r="E87" s="80"/>
      <c r="F87" s="80"/>
      <c r="G87" s="80"/>
      <c r="H87" s="80"/>
      <c r="I87" s="73"/>
      <c r="V87" s="7" t="s">
        <v>73</v>
      </c>
      <c r="W87" s="7" t="str">
        <f t="shared" si="46"/>
        <v/>
      </c>
      <c r="X87" s="7" t="str">
        <f t="shared" si="47"/>
        <v/>
      </c>
      <c r="Y87" s="7" t="str">
        <f t="shared" si="48"/>
        <v/>
      </c>
      <c r="Z87" s="7" t="str">
        <f t="shared" si="49"/>
        <v/>
      </c>
      <c r="AA87" s="7" t="str">
        <f t="shared" si="50"/>
        <v/>
      </c>
      <c r="AB87" s="7" t="str">
        <f t="shared" si="51"/>
        <v/>
      </c>
      <c r="AC87" s="7" t="str">
        <f t="shared" si="52"/>
        <v/>
      </c>
      <c r="AF87" s="7" t="s">
        <v>73</v>
      </c>
      <c r="AG87" s="7" t="str">
        <f t="shared" si="53"/>
        <v/>
      </c>
      <c r="AH87" s="7" t="str">
        <f t="shared" si="54"/>
        <v/>
      </c>
      <c r="AI87" s="7" t="str">
        <f t="shared" si="55"/>
        <v/>
      </c>
      <c r="AJ87" s="7" t="str">
        <f t="shared" si="56"/>
        <v/>
      </c>
      <c r="AK87" s="7" t="str">
        <f t="shared" si="57"/>
        <v/>
      </c>
      <c r="AL87" s="7" t="str">
        <f t="shared" si="58"/>
        <v/>
      </c>
      <c r="AM87" s="7" t="str">
        <f t="shared" si="59"/>
        <v/>
      </c>
    </row>
    <row r="88" spans="1:39">
      <c r="A88" s="7">
        <v>13</v>
      </c>
      <c r="B88" s="26" t="s">
        <v>11</v>
      </c>
      <c r="C88" s="79"/>
      <c r="D88" s="80"/>
      <c r="E88" s="80"/>
      <c r="F88" s="80"/>
      <c r="G88" s="80"/>
      <c r="H88" s="80"/>
      <c r="I88" s="73"/>
      <c r="V88" s="7" t="s">
        <v>73</v>
      </c>
      <c r="W88" s="7" t="str">
        <f t="shared" si="46"/>
        <v/>
      </c>
      <c r="X88" s="7" t="str">
        <f t="shared" si="47"/>
        <v/>
      </c>
      <c r="Y88" s="7" t="str">
        <f t="shared" si="48"/>
        <v/>
      </c>
      <c r="Z88" s="7" t="str">
        <f t="shared" si="49"/>
        <v/>
      </c>
      <c r="AA88" s="7" t="str">
        <f t="shared" si="50"/>
        <v/>
      </c>
      <c r="AB88" s="7" t="str">
        <f t="shared" si="51"/>
        <v/>
      </c>
      <c r="AC88" s="7" t="str">
        <f t="shared" si="52"/>
        <v/>
      </c>
      <c r="AF88" s="7" t="s">
        <v>73</v>
      </c>
      <c r="AG88" s="7" t="str">
        <f t="shared" si="53"/>
        <v/>
      </c>
      <c r="AH88" s="7" t="str">
        <f t="shared" si="54"/>
        <v/>
      </c>
      <c r="AI88" s="7" t="str">
        <f t="shared" si="55"/>
        <v/>
      </c>
      <c r="AJ88" s="7" t="str">
        <f t="shared" si="56"/>
        <v/>
      </c>
      <c r="AK88" s="7" t="str">
        <f t="shared" si="57"/>
        <v/>
      </c>
      <c r="AL88" s="7" t="str">
        <f t="shared" si="58"/>
        <v/>
      </c>
      <c r="AM88" s="7" t="str">
        <f t="shared" si="59"/>
        <v/>
      </c>
    </row>
    <row r="89" spans="1:39">
      <c r="A89" s="7">
        <v>14</v>
      </c>
      <c r="B89" s="26" t="s">
        <v>11</v>
      </c>
      <c r="C89" s="79"/>
      <c r="D89" s="80"/>
      <c r="E89" s="80"/>
      <c r="F89" s="80"/>
      <c r="G89" s="80"/>
      <c r="H89" s="80"/>
      <c r="I89" s="73"/>
      <c r="V89" s="7" t="s">
        <v>73</v>
      </c>
      <c r="W89" s="7" t="str">
        <f t="shared" si="46"/>
        <v/>
      </c>
      <c r="X89" s="7" t="str">
        <f t="shared" si="47"/>
        <v/>
      </c>
      <c r="Y89" s="7" t="str">
        <f t="shared" si="48"/>
        <v/>
      </c>
      <c r="Z89" s="7" t="str">
        <f t="shared" si="49"/>
        <v/>
      </c>
      <c r="AA89" s="7" t="str">
        <f t="shared" si="50"/>
        <v/>
      </c>
      <c r="AB89" s="7" t="str">
        <f t="shared" si="51"/>
        <v/>
      </c>
      <c r="AC89" s="7" t="str">
        <f t="shared" si="52"/>
        <v/>
      </c>
      <c r="AF89" s="7" t="s">
        <v>73</v>
      </c>
      <c r="AG89" s="7" t="str">
        <f t="shared" si="53"/>
        <v/>
      </c>
      <c r="AH89" s="7" t="str">
        <f t="shared" si="54"/>
        <v/>
      </c>
      <c r="AI89" s="7" t="str">
        <f t="shared" si="55"/>
        <v/>
      </c>
      <c r="AJ89" s="7" t="str">
        <f t="shared" si="56"/>
        <v/>
      </c>
      <c r="AK89" s="7" t="str">
        <f t="shared" si="57"/>
        <v/>
      </c>
      <c r="AL89" s="7" t="str">
        <f t="shared" si="58"/>
        <v/>
      </c>
      <c r="AM89" s="7" t="str">
        <f t="shared" si="59"/>
        <v/>
      </c>
    </row>
    <row r="90" spans="1:39">
      <c r="A90" s="7">
        <v>15</v>
      </c>
      <c r="B90" s="26" t="s">
        <v>11</v>
      </c>
      <c r="C90" s="79"/>
      <c r="D90" s="80"/>
      <c r="E90" s="80"/>
      <c r="F90" s="80"/>
      <c r="G90" s="80"/>
      <c r="H90" s="80"/>
      <c r="I90" s="73"/>
      <c r="V90" s="7" t="s">
        <v>73</v>
      </c>
      <c r="W90" s="7" t="str">
        <f t="shared" si="46"/>
        <v/>
      </c>
      <c r="X90" s="7" t="str">
        <f t="shared" si="47"/>
        <v/>
      </c>
      <c r="Y90" s="7" t="str">
        <f t="shared" si="48"/>
        <v/>
      </c>
      <c r="Z90" s="7" t="str">
        <f t="shared" si="49"/>
        <v/>
      </c>
      <c r="AA90" s="7" t="str">
        <f t="shared" si="50"/>
        <v/>
      </c>
      <c r="AB90" s="7" t="str">
        <f t="shared" si="51"/>
        <v/>
      </c>
      <c r="AC90" s="7" t="str">
        <f t="shared" si="52"/>
        <v/>
      </c>
      <c r="AF90" s="7" t="s">
        <v>73</v>
      </c>
      <c r="AG90" s="7" t="str">
        <f t="shared" si="53"/>
        <v/>
      </c>
      <c r="AH90" s="7" t="str">
        <f t="shared" si="54"/>
        <v/>
      </c>
      <c r="AI90" s="7" t="str">
        <f t="shared" si="55"/>
        <v/>
      </c>
      <c r="AJ90" s="7" t="str">
        <f t="shared" si="56"/>
        <v/>
      </c>
      <c r="AK90" s="7" t="str">
        <f t="shared" si="57"/>
        <v/>
      </c>
      <c r="AL90" s="7" t="str">
        <f t="shared" si="58"/>
        <v/>
      </c>
      <c r="AM90" s="7" t="str">
        <f t="shared" si="59"/>
        <v/>
      </c>
    </row>
    <row r="91" spans="1:39">
      <c r="A91" s="7">
        <v>16</v>
      </c>
      <c r="B91" s="26" t="s">
        <v>11</v>
      </c>
      <c r="C91" s="79"/>
      <c r="D91" s="80"/>
      <c r="E91" s="80"/>
      <c r="F91" s="80"/>
      <c r="G91" s="80"/>
      <c r="H91" s="80"/>
      <c r="I91" s="73"/>
      <c r="V91" s="7" t="s">
        <v>73</v>
      </c>
      <c r="W91" s="7" t="str">
        <f t="shared" si="46"/>
        <v/>
      </c>
      <c r="X91" s="7" t="str">
        <f t="shared" si="47"/>
        <v/>
      </c>
      <c r="Y91" s="7" t="str">
        <f t="shared" si="48"/>
        <v/>
      </c>
      <c r="Z91" s="7" t="str">
        <f t="shared" si="49"/>
        <v/>
      </c>
      <c r="AA91" s="7" t="str">
        <f t="shared" si="50"/>
        <v/>
      </c>
      <c r="AB91" s="7" t="str">
        <f t="shared" si="51"/>
        <v/>
      </c>
      <c r="AC91" s="7" t="str">
        <f t="shared" si="52"/>
        <v/>
      </c>
      <c r="AF91" s="7" t="s">
        <v>73</v>
      </c>
      <c r="AG91" s="7" t="str">
        <f t="shared" si="53"/>
        <v/>
      </c>
      <c r="AH91" s="7" t="str">
        <f t="shared" si="54"/>
        <v/>
      </c>
      <c r="AI91" s="7" t="str">
        <f t="shared" si="55"/>
        <v/>
      </c>
      <c r="AJ91" s="7" t="str">
        <f t="shared" si="56"/>
        <v/>
      </c>
      <c r="AK91" s="7" t="str">
        <f t="shared" si="57"/>
        <v/>
      </c>
      <c r="AL91" s="7" t="str">
        <f t="shared" si="58"/>
        <v/>
      </c>
      <c r="AM91" s="7" t="str">
        <f t="shared" si="59"/>
        <v/>
      </c>
    </row>
    <row r="92" spans="1:39">
      <c r="A92" s="7">
        <v>17</v>
      </c>
      <c r="B92" s="26" t="s">
        <v>11</v>
      </c>
      <c r="C92" s="79"/>
      <c r="D92" s="80"/>
      <c r="E92" s="80"/>
      <c r="F92" s="80"/>
      <c r="G92" s="80"/>
      <c r="H92" s="80"/>
      <c r="I92" s="73"/>
      <c r="V92" s="7" t="s">
        <v>73</v>
      </c>
      <c r="W92" s="7" t="str">
        <f t="shared" si="46"/>
        <v/>
      </c>
      <c r="X92" s="7" t="str">
        <f t="shared" si="47"/>
        <v/>
      </c>
      <c r="Y92" s="7" t="str">
        <f t="shared" si="48"/>
        <v/>
      </c>
      <c r="Z92" s="7" t="str">
        <f t="shared" si="49"/>
        <v/>
      </c>
      <c r="AA92" s="7" t="str">
        <f t="shared" si="50"/>
        <v/>
      </c>
      <c r="AB92" s="7" t="str">
        <f t="shared" si="51"/>
        <v/>
      </c>
      <c r="AC92" s="7" t="str">
        <f t="shared" si="52"/>
        <v/>
      </c>
      <c r="AF92" s="7" t="s">
        <v>73</v>
      </c>
      <c r="AG92" s="7" t="str">
        <f t="shared" si="53"/>
        <v/>
      </c>
      <c r="AH92" s="7" t="str">
        <f t="shared" si="54"/>
        <v/>
      </c>
      <c r="AI92" s="7" t="str">
        <f t="shared" si="55"/>
        <v/>
      </c>
      <c r="AJ92" s="7" t="str">
        <f t="shared" si="56"/>
        <v/>
      </c>
      <c r="AK92" s="7" t="str">
        <f t="shared" si="57"/>
        <v/>
      </c>
      <c r="AL92" s="7" t="str">
        <f t="shared" si="58"/>
        <v/>
      </c>
      <c r="AM92" s="7" t="str">
        <f t="shared" si="59"/>
        <v/>
      </c>
    </row>
    <row r="93" spans="1:39">
      <c r="A93" s="7">
        <v>18</v>
      </c>
      <c r="B93" s="26" t="s">
        <v>11</v>
      </c>
      <c r="C93" s="79"/>
      <c r="D93" s="80"/>
      <c r="E93" s="80"/>
      <c r="F93" s="80"/>
      <c r="G93" s="80"/>
      <c r="H93" s="80"/>
      <c r="I93" s="73"/>
      <c r="V93" s="7" t="s">
        <v>73</v>
      </c>
      <c r="W93" s="7" t="str">
        <f t="shared" si="46"/>
        <v/>
      </c>
      <c r="X93" s="7" t="str">
        <f t="shared" si="47"/>
        <v/>
      </c>
      <c r="Y93" s="7" t="str">
        <f t="shared" si="48"/>
        <v/>
      </c>
      <c r="Z93" s="7" t="str">
        <f t="shared" si="49"/>
        <v/>
      </c>
      <c r="AA93" s="7" t="str">
        <f t="shared" si="50"/>
        <v/>
      </c>
      <c r="AB93" s="7" t="str">
        <f t="shared" si="51"/>
        <v/>
      </c>
      <c r="AC93" s="7" t="str">
        <f t="shared" si="52"/>
        <v/>
      </c>
      <c r="AF93" s="7" t="s">
        <v>73</v>
      </c>
      <c r="AG93" s="7" t="str">
        <f t="shared" si="53"/>
        <v/>
      </c>
      <c r="AH93" s="7" t="str">
        <f t="shared" si="54"/>
        <v/>
      </c>
      <c r="AI93" s="7" t="str">
        <f t="shared" si="55"/>
        <v/>
      </c>
      <c r="AJ93" s="7" t="str">
        <f t="shared" si="56"/>
        <v/>
      </c>
      <c r="AK93" s="7" t="str">
        <f t="shared" si="57"/>
        <v/>
      </c>
      <c r="AL93" s="7" t="str">
        <f t="shared" si="58"/>
        <v/>
      </c>
      <c r="AM93" s="7" t="str">
        <f t="shared" si="59"/>
        <v/>
      </c>
    </row>
    <row r="94" spans="1:39">
      <c r="A94" s="7">
        <v>19</v>
      </c>
      <c r="B94" s="26" t="s">
        <v>11</v>
      </c>
      <c r="C94" s="79"/>
      <c r="D94" s="80"/>
      <c r="E94" s="80"/>
      <c r="F94" s="80"/>
      <c r="G94" s="80"/>
      <c r="H94" s="80"/>
      <c r="I94" s="73"/>
      <c r="V94" s="7" t="s">
        <v>73</v>
      </c>
      <c r="W94" s="7" t="str">
        <f t="shared" si="46"/>
        <v/>
      </c>
      <c r="X94" s="7" t="str">
        <f t="shared" si="47"/>
        <v/>
      </c>
      <c r="Y94" s="7" t="str">
        <f t="shared" si="48"/>
        <v/>
      </c>
      <c r="Z94" s="7" t="str">
        <f t="shared" si="49"/>
        <v/>
      </c>
      <c r="AA94" s="7" t="str">
        <f t="shared" si="50"/>
        <v/>
      </c>
      <c r="AB94" s="7" t="str">
        <f t="shared" si="51"/>
        <v/>
      </c>
      <c r="AC94" s="7" t="str">
        <f t="shared" si="52"/>
        <v/>
      </c>
      <c r="AF94" s="7" t="s">
        <v>73</v>
      </c>
      <c r="AG94" s="7" t="str">
        <f t="shared" si="53"/>
        <v/>
      </c>
      <c r="AH94" s="7" t="str">
        <f t="shared" si="54"/>
        <v/>
      </c>
      <c r="AI94" s="7" t="str">
        <f t="shared" si="55"/>
        <v/>
      </c>
      <c r="AJ94" s="7" t="str">
        <f t="shared" si="56"/>
        <v/>
      </c>
      <c r="AK94" s="7" t="str">
        <f t="shared" si="57"/>
        <v/>
      </c>
      <c r="AL94" s="7" t="str">
        <f t="shared" si="58"/>
        <v/>
      </c>
      <c r="AM94" s="7" t="str">
        <f t="shared" si="59"/>
        <v/>
      </c>
    </row>
    <row r="95" spans="1:39">
      <c r="A95" s="7">
        <v>20</v>
      </c>
      <c r="B95" s="26" t="s">
        <v>11</v>
      </c>
      <c r="C95" s="79"/>
      <c r="D95" s="80"/>
      <c r="E95" s="80"/>
      <c r="F95" s="80"/>
      <c r="G95" s="80"/>
      <c r="H95" s="80"/>
      <c r="I95" s="73"/>
      <c r="V95" s="7" t="s">
        <v>73</v>
      </c>
      <c r="W95" s="7" t="str">
        <f t="shared" si="46"/>
        <v/>
      </c>
      <c r="X95" s="7" t="str">
        <f t="shared" si="47"/>
        <v/>
      </c>
      <c r="Y95" s="7" t="str">
        <f t="shared" si="48"/>
        <v/>
      </c>
      <c r="Z95" s="7" t="str">
        <f t="shared" si="49"/>
        <v/>
      </c>
      <c r="AA95" s="7" t="str">
        <f t="shared" si="50"/>
        <v/>
      </c>
      <c r="AB95" s="7" t="str">
        <f t="shared" si="51"/>
        <v/>
      </c>
      <c r="AC95" s="7" t="str">
        <f t="shared" si="52"/>
        <v/>
      </c>
      <c r="AF95" s="7" t="s">
        <v>73</v>
      </c>
      <c r="AG95" s="7" t="str">
        <f t="shared" si="53"/>
        <v/>
      </c>
      <c r="AH95" s="7" t="str">
        <f t="shared" si="54"/>
        <v/>
      </c>
      <c r="AI95" s="7" t="str">
        <f t="shared" si="55"/>
        <v/>
      </c>
      <c r="AJ95" s="7" t="str">
        <f t="shared" si="56"/>
        <v/>
      </c>
      <c r="AK95" s="7" t="str">
        <f t="shared" si="57"/>
        <v/>
      </c>
      <c r="AL95" s="7" t="str">
        <f t="shared" si="58"/>
        <v/>
      </c>
      <c r="AM95" s="7" t="str">
        <f t="shared" si="59"/>
        <v/>
      </c>
    </row>
    <row r="96" spans="1:39">
      <c r="A96" s="7">
        <v>21</v>
      </c>
      <c r="B96" s="26" t="s">
        <v>11</v>
      </c>
      <c r="C96" s="79"/>
      <c r="D96" s="80"/>
      <c r="E96" s="80"/>
      <c r="F96" s="80"/>
      <c r="G96" s="80"/>
      <c r="H96" s="80"/>
      <c r="I96" s="73"/>
      <c r="V96" s="7" t="s">
        <v>73</v>
      </c>
      <c r="W96" s="7" t="str">
        <f t="shared" si="46"/>
        <v/>
      </c>
      <c r="X96" s="7" t="str">
        <f t="shared" si="47"/>
        <v/>
      </c>
      <c r="Y96" s="7" t="str">
        <f t="shared" si="48"/>
        <v/>
      </c>
      <c r="Z96" s="7" t="str">
        <f t="shared" si="49"/>
        <v/>
      </c>
      <c r="AA96" s="7" t="str">
        <f t="shared" si="50"/>
        <v/>
      </c>
      <c r="AB96" s="7" t="str">
        <f t="shared" si="51"/>
        <v/>
      </c>
      <c r="AC96" s="7" t="str">
        <f t="shared" si="52"/>
        <v/>
      </c>
      <c r="AF96" s="7" t="s">
        <v>73</v>
      </c>
      <c r="AG96" s="7" t="str">
        <f t="shared" si="53"/>
        <v/>
      </c>
      <c r="AH96" s="7" t="str">
        <f t="shared" si="54"/>
        <v/>
      </c>
      <c r="AI96" s="7" t="str">
        <f t="shared" si="55"/>
        <v/>
      </c>
      <c r="AJ96" s="7" t="str">
        <f t="shared" si="56"/>
        <v/>
      </c>
      <c r="AK96" s="7" t="str">
        <f t="shared" si="57"/>
        <v/>
      </c>
      <c r="AL96" s="7" t="str">
        <f t="shared" si="58"/>
        <v/>
      </c>
      <c r="AM96" s="7" t="str">
        <f t="shared" si="59"/>
        <v/>
      </c>
    </row>
    <row r="97" spans="1:39">
      <c r="A97" s="7">
        <v>22</v>
      </c>
      <c r="B97" s="26" t="s">
        <v>11</v>
      </c>
      <c r="C97" s="79"/>
      <c r="D97" s="80"/>
      <c r="E97" s="80"/>
      <c r="F97" s="80"/>
      <c r="G97" s="80"/>
      <c r="H97" s="80"/>
      <c r="I97" s="73"/>
      <c r="V97" s="7" t="s">
        <v>73</v>
      </c>
      <c r="W97" s="7" t="str">
        <f t="shared" si="46"/>
        <v/>
      </c>
      <c r="X97" s="7" t="str">
        <f t="shared" si="47"/>
        <v/>
      </c>
      <c r="Y97" s="7" t="str">
        <f t="shared" si="48"/>
        <v/>
      </c>
      <c r="Z97" s="7" t="str">
        <f t="shared" si="49"/>
        <v/>
      </c>
      <c r="AA97" s="7" t="str">
        <f t="shared" si="50"/>
        <v/>
      </c>
      <c r="AB97" s="7" t="str">
        <f t="shared" si="51"/>
        <v/>
      </c>
      <c r="AC97" s="7" t="str">
        <f t="shared" si="52"/>
        <v/>
      </c>
      <c r="AF97" s="7" t="s">
        <v>73</v>
      </c>
      <c r="AG97" s="7" t="str">
        <f t="shared" si="53"/>
        <v/>
      </c>
      <c r="AH97" s="7" t="str">
        <f t="shared" si="54"/>
        <v/>
      </c>
      <c r="AI97" s="7" t="str">
        <f t="shared" si="55"/>
        <v/>
      </c>
      <c r="AJ97" s="7" t="str">
        <f t="shared" si="56"/>
        <v/>
      </c>
      <c r="AK97" s="7" t="str">
        <f t="shared" si="57"/>
        <v/>
      </c>
      <c r="AL97" s="7" t="str">
        <f t="shared" si="58"/>
        <v/>
      </c>
      <c r="AM97" s="7" t="str">
        <f t="shared" si="59"/>
        <v/>
      </c>
    </row>
    <row r="98" spans="1:39">
      <c r="A98" s="7">
        <v>23</v>
      </c>
      <c r="B98" s="26" t="s">
        <v>11</v>
      </c>
      <c r="C98" s="79"/>
      <c r="D98" s="80"/>
      <c r="E98" s="80"/>
      <c r="F98" s="80"/>
      <c r="G98" s="80"/>
      <c r="H98" s="80"/>
      <c r="I98" s="73"/>
      <c r="V98" s="7" t="s">
        <v>73</v>
      </c>
      <c r="W98" s="7" t="str">
        <f t="shared" si="46"/>
        <v/>
      </c>
      <c r="X98" s="7" t="str">
        <f t="shared" si="47"/>
        <v/>
      </c>
      <c r="Y98" s="7" t="str">
        <f t="shared" si="48"/>
        <v/>
      </c>
      <c r="Z98" s="7" t="str">
        <f t="shared" si="49"/>
        <v/>
      </c>
      <c r="AA98" s="7" t="str">
        <f t="shared" si="50"/>
        <v/>
      </c>
      <c r="AB98" s="7" t="str">
        <f t="shared" si="51"/>
        <v/>
      </c>
      <c r="AC98" s="7" t="str">
        <f t="shared" si="52"/>
        <v/>
      </c>
      <c r="AF98" s="7" t="s">
        <v>73</v>
      </c>
      <c r="AG98" s="7" t="str">
        <f t="shared" si="53"/>
        <v/>
      </c>
      <c r="AH98" s="7" t="str">
        <f t="shared" si="54"/>
        <v/>
      </c>
      <c r="AI98" s="7" t="str">
        <f t="shared" si="55"/>
        <v/>
      </c>
      <c r="AJ98" s="7" t="str">
        <f t="shared" si="56"/>
        <v/>
      </c>
      <c r="AK98" s="7" t="str">
        <f t="shared" si="57"/>
        <v/>
      </c>
      <c r="AL98" s="7" t="str">
        <f t="shared" si="58"/>
        <v/>
      </c>
      <c r="AM98" s="7" t="str">
        <f t="shared" si="59"/>
        <v/>
      </c>
    </row>
    <row r="99" spans="1:39">
      <c r="A99" s="7">
        <v>24</v>
      </c>
      <c r="B99" s="26" t="s">
        <v>11</v>
      </c>
      <c r="C99" s="79"/>
      <c r="D99" s="80"/>
      <c r="E99" s="80"/>
      <c r="F99" s="80"/>
      <c r="G99" s="80"/>
      <c r="H99" s="80"/>
      <c r="I99" s="73"/>
      <c r="V99" s="7" t="s">
        <v>73</v>
      </c>
      <c r="W99" s="7" t="str">
        <f t="shared" si="46"/>
        <v/>
      </c>
      <c r="X99" s="7" t="str">
        <f t="shared" si="47"/>
        <v/>
      </c>
      <c r="Y99" s="7" t="str">
        <f t="shared" si="48"/>
        <v/>
      </c>
      <c r="Z99" s="7" t="str">
        <f t="shared" si="49"/>
        <v/>
      </c>
      <c r="AA99" s="7" t="str">
        <f t="shared" si="50"/>
        <v/>
      </c>
      <c r="AB99" s="7" t="str">
        <f t="shared" si="51"/>
        <v/>
      </c>
      <c r="AC99" s="7" t="str">
        <f t="shared" si="52"/>
        <v/>
      </c>
      <c r="AF99" s="7" t="s">
        <v>73</v>
      </c>
      <c r="AG99" s="7" t="str">
        <f t="shared" si="53"/>
        <v/>
      </c>
      <c r="AH99" s="7" t="str">
        <f t="shared" si="54"/>
        <v/>
      </c>
      <c r="AI99" s="7" t="str">
        <f t="shared" si="55"/>
        <v/>
      </c>
      <c r="AJ99" s="7" t="str">
        <f t="shared" si="56"/>
        <v/>
      </c>
      <c r="AK99" s="7" t="str">
        <f t="shared" si="57"/>
        <v/>
      </c>
      <c r="AL99" s="7" t="str">
        <f t="shared" si="58"/>
        <v/>
      </c>
      <c r="AM99" s="7" t="str">
        <f t="shared" si="59"/>
        <v/>
      </c>
    </row>
    <row r="100" spans="1:39">
      <c r="A100" s="7">
        <v>25</v>
      </c>
      <c r="B100" s="26" t="s">
        <v>11</v>
      </c>
      <c r="C100" s="79"/>
      <c r="D100" s="80"/>
      <c r="E100" s="80"/>
      <c r="F100" s="80"/>
      <c r="G100" s="80"/>
      <c r="H100" s="80"/>
      <c r="I100" s="73"/>
      <c r="V100" s="7" t="s">
        <v>73</v>
      </c>
      <c r="W100" s="7" t="str">
        <f t="shared" si="46"/>
        <v/>
      </c>
      <c r="X100" s="7" t="str">
        <f t="shared" si="47"/>
        <v/>
      </c>
      <c r="Y100" s="7" t="str">
        <f t="shared" si="48"/>
        <v/>
      </c>
      <c r="Z100" s="7" t="str">
        <f t="shared" si="49"/>
        <v/>
      </c>
      <c r="AA100" s="7" t="str">
        <f t="shared" si="50"/>
        <v/>
      </c>
      <c r="AB100" s="7" t="str">
        <f t="shared" si="51"/>
        <v/>
      </c>
      <c r="AC100" s="7" t="str">
        <f t="shared" si="52"/>
        <v/>
      </c>
      <c r="AF100" s="7" t="s">
        <v>73</v>
      </c>
      <c r="AG100" s="7" t="str">
        <f t="shared" si="53"/>
        <v/>
      </c>
      <c r="AH100" s="7" t="str">
        <f t="shared" si="54"/>
        <v/>
      </c>
      <c r="AI100" s="7" t="str">
        <f t="shared" si="55"/>
        <v/>
      </c>
      <c r="AJ100" s="7" t="str">
        <f t="shared" si="56"/>
        <v/>
      </c>
      <c r="AK100" s="7" t="str">
        <f t="shared" si="57"/>
        <v/>
      </c>
      <c r="AL100" s="7" t="str">
        <f t="shared" si="58"/>
        <v/>
      </c>
      <c r="AM100" s="7" t="str">
        <f t="shared" si="59"/>
        <v/>
      </c>
    </row>
    <row r="101" spans="1:39">
      <c r="A101" s="7">
        <v>26</v>
      </c>
      <c r="B101" s="26" t="s">
        <v>11</v>
      </c>
      <c r="C101" s="79"/>
      <c r="D101" s="80"/>
      <c r="E101" s="80"/>
      <c r="F101" s="80"/>
      <c r="G101" s="80"/>
      <c r="H101" s="80"/>
      <c r="I101" s="73"/>
      <c r="V101" s="7" t="s">
        <v>73</v>
      </c>
      <c r="W101" s="7" t="str">
        <f t="shared" si="46"/>
        <v/>
      </c>
      <c r="X101" s="7" t="str">
        <f t="shared" si="47"/>
        <v/>
      </c>
      <c r="Y101" s="7" t="str">
        <f t="shared" si="48"/>
        <v/>
      </c>
      <c r="Z101" s="7" t="str">
        <f t="shared" si="49"/>
        <v/>
      </c>
      <c r="AA101" s="7" t="str">
        <f t="shared" si="50"/>
        <v/>
      </c>
      <c r="AB101" s="7" t="str">
        <f t="shared" si="51"/>
        <v/>
      </c>
      <c r="AC101" s="7" t="str">
        <f t="shared" si="52"/>
        <v/>
      </c>
      <c r="AF101" s="7" t="s">
        <v>73</v>
      </c>
      <c r="AG101" s="7" t="str">
        <f t="shared" si="53"/>
        <v/>
      </c>
      <c r="AH101" s="7" t="str">
        <f t="shared" si="54"/>
        <v/>
      </c>
      <c r="AI101" s="7" t="str">
        <f t="shared" si="55"/>
        <v/>
      </c>
      <c r="AJ101" s="7" t="str">
        <f t="shared" si="56"/>
        <v/>
      </c>
      <c r="AK101" s="7" t="str">
        <f t="shared" si="57"/>
        <v/>
      </c>
      <c r="AL101" s="7" t="str">
        <f t="shared" si="58"/>
        <v/>
      </c>
      <c r="AM101" s="7" t="str">
        <f t="shared" si="59"/>
        <v/>
      </c>
    </row>
    <row r="102" spans="1:39">
      <c r="A102" s="7">
        <v>27</v>
      </c>
      <c r="B102" s="26" t="s">
        <v>11</v>
      </c>
      <c r="C102" s="79"/>
      <c r="D102" s="80"/>
      <c r="E102" s="80"/>
      <c r="F102" s="80"/>
      <c r="G102" s="80"/>
      <c r="H102" s="80"/>
      <c r="I102" s="73"/>
      <c r="V102" s="7" t="s">
        <v>73</v>
      </c>
      <c r="W102" s="7" t="str">
        <f t="shared" si="46"/>
        <v/>
      </c>
      <c r="X102" s="7" t="str">
        <f t="shared" si="47"/>
        <v/>
      </c>
      <c r="Y102" s="7" t="str">
        <f t="shared" si="48"/>
        <v/>
      </c>
      <c r="Z102" s="7" t="str">
        <f t="shared" si="49"/>
        <v/>
      </c>
      <c r="AA102" s="7" t="str">
        <f t="shared" si="50"/>
        <v/>
      </c>
      <c r="AB102" s="7" t="str">
        <f t="shared" si="51"/>
        <v/>
      </c>
      <c r="AC102" s="7" t="str">
        <f t="shared" si="52"/>
        <v/>
      </c>
      <c r="AF102" s="7" t="s">
        <v>73</v>
      </c>
      <c r="AG102" s="7" t="str">
        <f t="shared" si="53"/>
        <v/>
      </c>
      <c r="AH102" s="7" t="str">
        <f t="shared" si="54"/>
        <v/>
      </c>
      <c r="AI102" s="7" t="str">
        <f t="shared" si="55"/>
        <v/>
      </c>
      <c r="AJ102" s="7" t="str">
        <f t="shared" si="56"/>
        <v/>
      </c>
      <c r="AK102" s="7" t="str">
        <f t="shared" si="57"/>
        <v/>
      </c>
      <c r="AL102" s="7" t="str">
        <f t="shared" si="58"/>
        <v/>
      </c>
      <c r="AM102" s="7" t="str">
        <f t="shared" si="59"/>
        <v/>
      </c>
    </row>
    <row r="103" spans="1:39">
      <c r="A103" s="7">
        <v>28</v>
      </c>
      <c r="B103" s="26" t="s">
        <v>11</v>
      </c>
      <c r="C103" s="79"/>
      <c r="D103" s="80"/>
      <c r="E103" s="80"/>
      <c r="F103" s="80"/>
      <c r="G103" s="80"/>
      <c r="H103" s="80"/>
      <c r="I103" s="73"/>
      <c r="V103" s="7" t="s">
        <v>73</v>
      </c>
      <c r="W103" s="7" t="str">
        <f t="shared" si="46"/>
        <v/>
      </c>
      <c r="X103" s="7" t="str">
        <f t="shared" si="47"/>
        <v/>
      </c>
      <c r="Y103" s="7" t="str">
        <f t="shared" si="48"/>
        <v/>
      </c>
      <c r="Z103" s="7" t="str">
        <f t="shared" si="49"/>
        <v/>
      </c>
      <c r="AA103" s="7" t="str">
        <f t="shared" si="50"/>
        <v/>
      </c>
      <c r="AB103" s="7" t="str">
        <f t="shared" si="51"/>
        <v/>
      </c>
      <c r="AC103" s="7" t="str">
        <f t="shared" si="52"/>
        <v/>
      </c>
      <c r="AF103" s="7" t="s">
        <v>73</v>
      </c>
      <c r="AG103" s="7" t="str">
        <f t="shared" si="53"/>
        <v/>
      </c>
      <c r="AH103" s="7" t="str">
        <f t="shared" si="54"/>
        <v/>
      </c>
      <c r="AI103" s="7" t="str">
        <f t="shared" si="55"/>
        <v/>
      </c>
      <c r="AJ103" s="7" t="str">
        <f t="shared" si="56"/>
        <v/>
      </c>
      <c r="AK103" s="7" t="str">
        <f t="shared" si="57"/>
        <v/>
      </c>
      <c r="AL103" s="7" t="str">
        <f t="shared" si="58"/>
        <v/>
      </c>
      <c r="AM103" s="7" t="str">
        <f t="shared" si="59"/>
        <v/>
      </c>
    </row>
    <row r="104" spans="1:39">
      <c r="A104" s="7">
        <v>29</v>
      </c>
      <c r="B104" s="26" t="s">
        <v>11</v>
      </c>
      <c r="C104" s="79"/>
      <c r="D104" s="80"/>
      <c r="E104" s="80"/>
      <c r="F104" s="80"/>
      <c r="G104" s="80"/>
      <c r="H104" s="80"/>
      <c r="I104" s="73"/>
      <c r="V104" s="7" t="s">
        <v>73</v>
      </c>
      <c r="W104" s="7" t="str">
        <f t="shared" si="46"/>
        <v/>
      </c>
      <c r="X104" s="7" t="str">
        <f t="shared" si="47"/>
        <v/>
      </c>
      <c r="Y104" s="7" t="str">
        <f t="shared" si="48"/>
        <v/>
      </c>
      <c r="Z104" s="7" t="str">
        <f t="shared" si="49"/>
        <v/>
      </c>
      <c r="AA104" s="7" t="str">
        <f t="shared" si="50"/>
        <v/>
      </c>
      <c r="AB104" s="7" t="str">
        <f t="shared" si="51"/>
        <v/>
      </c>
      <c r="AC104" s="7" t="str">
        <f t="shared" si="52"/>
        <v/>
      </c>
      <c r="AF104" s="7" t="s">
        <v>73</v>
      </c>
      <c r="AG104" s="7" t="str">
        <f t="shared" si="53"/>
        <v/>
      </c>
      <c r="AH104" s="7" t="str">
        <f t="shared" si="54"/>
        <v/>
      </c>
      <c r="AI104" s="7" t="str">
        <f t="shared" si="55"/>
        <v/>
      </c>
      <c r="AJ104" s="7" t="str">
        <f t="shared" si="56"/>
        <v/>
      </c>
      <c r="AK104" s="7" t="str">
        <f t="shared" si="57"/>
        <v/>
      </c>
      <c r="AL104" s="7" t="str">
        <f t="shared" si="58"/>
        <v/>
      </c>
      <c r="AM104" s="7" t="str">
        <f t="shared" si="59"/>
        <v/>
      </c>
    </row>
    <row r="105" spans="1:39" ht="13.8" thickBot="1">
      <c r="A105" s="31">
        <v>30</v>
      </c>
      <c r="B105" s="32" t="s">
        <v>11</v>
      </c>
      <c r="C105" s="76"/>
      <c r="D105" s="74"/>
      <c r="E105" s="74"/>
      <c r="F105" s="74"/>
      <c r="G105" s="74"/>
      <c r="H105" s="74"/>
      <c r="I105" s="75"/>
      <c r="J105" s="20"/>
      <c r="V105" s="33" t="s">
        <v>73</v>
      </c>
      <c r="W105" s="7" t="str">
        <f t="shared" si="46"/>
        <v/>
      </c>
      <c r="X105" s="7" t="str">
        <f t="shared" si="47"/>
        <v/>
      </c>
      <c r="Y105" s="7" t="str">
        <f t="shared" si="48"/>
        <v/>
      </c>
      <c r="Z105" s="7" t="str">
        <f t="shared" si="49"/>
        <v/>
      </c>
      <c r="AA105" s="7" t="str">
        <f t="shared" si="50"/>
        <v/>
      </c>
      <c r="AB105" s="7" t="str">
        <f t="shared" si="51"/>
        <v/>
      </c>
      <c r="AC105" s="7" t="str">
        <f t="shared" si="52"/>
        <v/>
      </c>
      <c r="AF105" s="33" t="s">
        <v>73</v>
      </c>
      <c r="AG105" s="7" t="str">
        <f t="shared" si="53"/>
        <v/>
      </c>
      <c r="AH105" s="7" t="str">
        <f t="shared" si="54"/>
        <v/>
      </c>
      <c r="AI105" s="7" t="str">
        <f t="shared" si="55"/>
        <v/>
      </c>
      <c r="AJ105" s="7" t="str">
        <f t="shared" si="56"/>
        <v/>
      </c>
      <c r="AK105" s="7" t="str">
        <f t="shared" si="57"/>
        <v/>
      </c>
      <c r="AL105" s="7" t="str">
        <f t="shared" si="58"/>
        <v/>
      </c>
      <c r="AM105" s="7" t="str">
        <f t="shared" si="59"/>
        <v/>
      </c>
    </row>
    <row r="106" spans="1:39">
      <c r="A106" s="7">
        <v>1</v>
      </c>
      <c r="B106" s="34" t="s">
        <v>12</v>
      </c>
      <c r="C106" s="79"/>
      <c r="D106" s="80"/>
      <c r="E106" s="80"/>
      <c r="F106" s="80"/>
      <c r="G106" s="80"/>
      <c r="H106" s="80"/>
      <c r="I106" s="73"/>
      <c r="V106" s="7" t="s">
        <v>74</v>
      </c>
      <c r="W106" s="7" t="str">
        <f t="shared" ref="W106:AC106" si="60">IF(C106="","",ABS(C106-N$19))</f>
        <v/>
      </c>
      <c r="X106" s="7" t="str">
        <f t="shared" si="60"/>
        <v/>
      </c>
      <c r="Y106" s="7" t="str">
        <f t="shared" si="60"/>
        <v/>
      </c>
      <c r="Z106" s="7" t="str">
        <f t="shared" si="60"/>
        <v/>
      </c>
      <c r="AA106" s="7" t="str">
        <f t="shared" si="60"/>
        <v/>
      </c>
      <c r="AB106" s="7" t="str">
        <f t="shared" si="60"/>
        <v/>
      </c>
      <c r="AC106" s="7" t="str">
        <f t="shared" si="60"/>
        <v/>
      </c>
      <c r="AF106" s="7" t="s">
        <v>74</v>
      </c>
      <c r="AG106" s="7" t="str">
        <f t="shared" si="53"/>
        <v/>
      </c>
      <c r="AH106" s="7" t="str">
        <f t="shared" si="54"/>
        <v/>
      </c>
      <c r="AI106" s="7" t="str">
        <f t="shared" si="55"/>
        <v/>
      </c>
      <c r="AJ106" s="7" t="str">
        <f t="shared" si="56"/>
        <v/>
      </c>
      <c r="AK106" s="7" t="str">
        <f t="shared" si="57"/>
        <v/>
      </c>
      <c r="AL106" s="7" t="str">
        <f t="shared" si="58"/>
        <v/>
      </c>
      <c r="AM106" s="7" t="str">
        <f t="shared" si="59"/>
        <v/>
      </c>
    </row>
    <row r="107" spans="1:39">
      <c r="A107" s="7">
        <v>2</v>
      </c>
      <c r="B107" s="26" t="s">
        <v>12</v>
      </c>
      <c r="C107" s="79"/>
      <c r="D107" s="80"/>
      <c r="E107" s="80"/>
      <c r="F107" s="80"/>
      <c r="G107" s="80"/>
      <c r="H107" s="80"/>
      <c r="I107" s="73"/>
      <c r="V107" s="7" t="s">
        <v>74</v>
      </c>
      <c r="W107" s="7" t="str">
        <f t="shared" ref="W107:W135" si="61">IF(C107="","",ABS(C107-N$19))</f>
        <v/>
      </c>
      <c r="X107" s="7" t="str">
        <f t="shared" ref="X107:X135" si="62">IF(D107="","",ABS(D107-O$19))</f>
        <v/>
      </c>
      <c r="Y107" s="7" t="str">
        <f t="shared" ref="Y107:Y135" si="63">IF(E107="","",ABS(E107-P$19))</f>
        <v/>
      </c>
      <c r="Z107" s="7" t="str">
        <f t="shared" ref="Z107:Z135" si="64">IF(F107="","",ABS(F107-Q$19))</f>
        <v/>
      </c>
      <c r="AA107" s="7" t="str">
        <f t="shared" ref="AA107:AA135" si="65">IF(G107="","",ABS(G107-R$19))</f>
        <v/>
      </c>
      <c r="AB107" s="7" t="str">
        <f t="shared" ref="AB107:AB135" si="66">IF(H107="","",ABS(H107-S$19))</f>
        <v/>
      </c>
      <c r="AC107" s="7" t="str">
        <f t="shared" ref="AC107:AC135" si="67">IF(I107="","",ABS(I107-T$19))</f>
        <v/>
      </c>
      <c r="AF107" s="7" t="s">
        <v>74</v>
      </c>
      <c r="AG107" s="7" t="str">
        <f t="shared" si="53"/>
        <v/>
      </c>
      <c r="AH107" s="7" t="str">
        <f t="shared" si="54"/>
        <v/>
      </c>
      <c r="AI107" s="7" t="str">
        <f t="shared" si="55"/>
        <v/>
      </c>
      <c r="AJ107" s="7" t="str">
        <f t="shared" si="56"/>
        <v/>
      </c>
      <c r="AK107" s="7" t="str">
        <f t="shared" si="57"/>
        <v/>
      </c>
      <c r="AL107" s="7" t="str">
        <f t="shared" si="58"/>
        <v/>
      </c>
      <c r="AM107" s="7" t="str">
        <f t="shared" si="59"/>
        <v/>
      </c>
    </row>
    <row r="108" spans="1:39">
      <c r="A108" s="7">
        <v>3</v>
      </c>
      <c r="B108" s="26" t="s">
        <v>12</v>
      </c>
      <c r="C108" s="79"/>
      <c r="D108" s="80"/>
      <c r="E108" s="80"/>
      <c r="F108" s="80"/>
      <c r="G108" s="80"/>
      <c r="H108" s="80"/>
      <c r="I108" s="73"/>
      <c r="V108" s="7" t="s">
        <v>74</v>
      </c>
      <c r="W108" s="7" t="str">
        <f t="shared" si="61"/>
        <v/>
      </c>
      <c r="X108" s="7" t="str">
        <f t="shared" si="62"/>
        <v/>
      </c>
      <c r="Y108" s="7" t="str">
        <f t="shared" si="63"/>
        <v/>
      </c>
      <c r="Z108" s="7" t="str">
        <f t="shared" si="64"/>
        <v/>
      </c>
      <c r="AA108" s="7" t="str">
        <f t="shared" si="65"/>
        <v/>
      </c>
      <c r="AB108" s="7" t="str">
        <f t="shared" si="66"/>
        <v/>
      </c>
      <c r="AC108" s="7" t="str">
        <f t="shared" si="67"/>
        <v/>
      </c>
      <c r="AF108" s="7" t="s">
        <v>74</v>
      </c>
      <c r="AG108" s="7" t="str">
        <f t="shared" si="53"/>
        <v/>
      </c>
      <c r="AH108" s="7" t="str">
        <f t="shared" si="54"/>
        <v/>
      </c>
      <c r="AI108" s="7" t="str">
        <f t="shared" si="55"/>
        <v/>
      </c>
      <c r="AJ108" s="7" t="str">
        <f t="shared" si="56"/>
        <v/>
      </c>
      <c r="AK108" s="7" t="str">
        <f t="shared" si="57"/>
        <v/>
      </c>
      <c r="AL108" s="7" t="str">
        <f t="shared" si="58"/>
        <v/>
      </c>
      <c r="AM108" s="7" t="str">
        <f t="shared" si="59"/>
        <v/>
      </c>
    </row>
    <row r="109" spans="1:39">
      <c r="A109" s="7">
        <v>4</v>
      </c>
      <c r="B109" s="26" t="s">
        <v>12</v>
      </c>
      <c r="C109" s="79"/>
      <c r="D109" s="80"/>
      <c r="E109" s="80"/>
      <c r="F109" s="80"/>
      <c r="G109" s="80"/>
      <c r="H109" s="80"/>
      <c r="I109" s="73"/>
      <c r="V109" s="7" t="s">
        <v>74</v>
      </c>
      <c r="W109" s="7" t="str">
        <f t="shared" si="61"/>
        <v/>
      </c>
      <c r="X109" s="7" t="str">
        <f t="shared" si="62"/>
        <v/>
      </c>
      <c r="Y109" s="7" t="str">
        <f t="shared" si="63"/>
        <v/>
      </c>
      <c r="Z109" s="7" t="str">
        <f t="shared" si="64"/>
        <v/>
      </c>
      <c r="AA109" s="7" t="str">
        <f t="shared" si="65"/>
        <v/>
      </c>
      <c r="AB109" s="7" t="str">
        <f t="shared" si="66"/>
        <v/>
      </c>
      <c r="AC109" s="7" t="str">
        <f t="shared" si="67"/>
        <v/>
      </c>
      <c r="AF109" s="7" t="s">
        <v>74</v>
      </c>
      <c r="AG109" s="7" t="str">
        <f t="shared" si="53"/>
        <v/>
      </c>
      <c r="AH109" s="7" t="str">
        <f t="shared" si="54"/>
        <v/>
      </c>
      <c r="AI109" s="7" t="str">
        <f t="shared" si="55"/>
        <v/>
      </c>
      <c r="AJ109" s="7" t="str">
        <f t="shared" si="56"/>
        <v/>
      </c>
      <c r="AK109" s="7" t="str">
        <f t="shared" si="57"/>
        <v/>
      </c>
      <c r="AL109" s="7" t="str">
        <f t="shared" si="58"/>
        <v/>
      </c>
      <c r="AM109" s="7" t="str">
        <f t="shared" si="59"/>
        <v/>
      </c>
    </row>
    <row r="110" spans="1:39">
      <c r="A110" s="7">
        <v>5</v>
      </c>
      <c r="B110" s="26" t="s">
        <v>12</v>
      </c>
      <c r="C110" s="79"/>
      <c r="D110" s="80"/>
      <c r="E110" s="80"/>
      <c r="F110" s="80"/>
      <c r="G110" s="80"/>
      <c r="H110" s="80"/>
      <c r="I110" s="73"/>
      <c r="V110" s="7" t="s">
        <v>74</v>
      </c>
      <c r="W110" s="7" t="str">
        <f t="shared" si="61"/>
        <v/>
      </c>
      <c r="X110" s="7" t="str">
        <f t="shared" si="62"/>
        <v/>
      </c>
      <c r="Y110" s="7" t="str">
        <f t="shared" si="63"/>
        <v/>
      </c>
      <c r="Z110" s="7" t="str">
        <f t="shared" si="64"/>
        <v/>
      </c>
      <c r="AA110" s="7" t="str">
        <f t="shared" si="65"/>
        <v/>
      </c>
      <c r="AB110" s="7" t="str">
        <f t="shared" si="66"/>
        <v/>
      </c>
      <c r="AC110" s="7" t="str">
        <f t="shared" si="67"/>
        <v/>
      </c>
      <c r="AF110" s="7" t="s">
        <v>74</v>
      </c>
      <c r="AG110" s="7" t="str">
        <f t="shared" si="53"/>
        <v/>
      </c>
      <c r="AH110" s="7" t="str">
        <f t="shared" si="54"/>
        <v/>
      </c>
      <c r="AI110" s="7" t="str">
        <f t="shared" si="55"/>
        <v/>
      </c>
      <c r="AJ110" s="7" t="str">
        <f t="shared" si="56"/>
        <v/>
      </c>
      <c r="AK110" s="7" t="str">
        <f t="shared" si="57"/>
        <v/>
      </c>
      <c r="AL110" s="7" t="str">
        <f t="shared" si="58"/>
        <v/>
      </c>
      <c r="AM110" s="7" t="str">
        <f t="shared" si="59"/>
        <v/>
      </c>
    </row>
    <row r="111" spans="1:39">
      <c r="A111" s="7">
        <v>6</v>
      </c>
      <c r="B111" s="26" t="s">
        <v>12</v>
      </c>
      <c r="C111" s="79"/>
      <c r="D111" s="80"/>
      <c r="E111" s="80"/>
      <c r="F111" s="80"/>
      <c r="G111" s="80"/>
      <c r="H111" s="80"/>
      <c r="I111" s="73"/>
      <c r="V111" s="7" t="s">
        <v>74</v>
      </c>
      <c r="W111" s="7" t="str">
        <f t="shared" si="61"/>
        <v/>
      </c>
      <c r="X111" s="7" t="str">
        <f t="shared" si="62"/>
        <v/>
      </c>
      <c r="Y111" s="7" t="str">
        <f t="shared" si="63"/>
        <v/>
      </c>
      <c r="Z111" s="7" t="str">
        <f t="shared" si="64"/>
        <v/>
      </c>
      <c r="AA111" s="7" t="str">
        <f t="shared" si="65"/>
        <v/>
      </c>
      <c r="AB111" s="7" t="str">
        <f t="shared" si="66"/>
        <v/>
      </c>
      <c r="AC111" s="7" t="str">
        <f t="shared" si="67"/>
        <v/>
      </c>
      <c r="AF111" s="7" t="s">
        <v>74</v>
      </c>
      <c r="AG111" s="7" t="str">
        <f t="shared" si="53"/>
        <v/>
      </c>
      <c r="AH111" s="7" t="str">
        <f t="shared" si="54"/>
        <v/>
      </c>
      <c r="AI111" s="7" t="str">
        <f t="shared" si="55"/>
        <v/>
      </c>
      <c r="AJ111" s="7" t="str">
        <f t="shared" si="56"/>
        <v/>
      </c>
      <c r="AK111" s="7" t="str">
        <f t="shared" si="57"/>
        <v/>
      </c>
      <c r="AL111" s="7" t="str">
        <f t="shared" si="58"/>
        <v/>
      </c>
      <c r="AM111" s="7" t="str">
        <f t="shared" si="59"/>
        <v/>
      </c>
    </row>
    <row r="112" spans="1:39">
      <c r="A112" s="7">
        <v>7</v>
      </c>
      <c r="B112" s="26" t="s">
        <v>12</v>
      </c>
      <c r="C112" s="79"/>
      <c r="D112" s="80"/>
      <c r="E112" s="80"/>
      <c r="F112" s="80"/>
      <c r="G112" s="80"/>
      <c r="H112" s="80"/>
      <c r="I112" s="73"/>
      <c r="V112" s="7" t="s">
        <v>74</v>
      </c>
      <c r="W112" s="7" t="str">
        <f t="shared" si="61"/>
        <v/>
      </c>
      <c r="X112" s="7" t="str">
        <f t="shared" si="62"/>
        <v/>
      </c>
      <c r="Y112" s="7" t="str">
        <f t="shared" si="63"/>
        <v/>
      </c>
      <c r="Z112" s="7" t="str">
        <f t="shared" si="64"/>
        <v/>
      </c>
      <c r="AA112" s="7" t="str">
        <f t="shared" si="65"/>
        <v/>
      </c>
      <c r="AB112" s="7" t="str">
        <f t="shared" si="66"/>
        <v/>
      </c>
      <c r="AC112" s="7" t="str">
        <f t="shared" si="67"/>
        <v/>
      </c>
      <c r="AF112" s="7" t="s">
        <v>74</v>
      </c>
      <c r="AG112" s="7" t="str">
        <f t="shared" si="53"/>
        <v/>
      </c>
      <c r="AH112" s="7" t="str">
        <f t="shared" si="54"/>
        <v/>
      </c>
      <c r="AI112" s="7" t="str">
        <f t="shared" si="55"/>
        <v/>
      </c>
      <c r="AJ112" s="7" t="str">
        <f t="shared" si="56"/>
        <v/>
      </c>
      <c r="AK112" s="7" t="str">
        <f t="shared" si="57"/>
        <v/>
      </c>
      <c r="AL112" s="7" t="str">
        <f t="shared" si="58"/>
        <v/>
      </c>
      <c r="AM112" s="7" t="str">
        <f t="shared" si="59"/>
        <v/>
      </c>
    </row>
    <row r="113" spans="1:39">
      <c r="A113" s="7">
        <v>8</v>
      </c>
      <c r="B113" s="26" t="s">
        <v>12</v>
      </c>
      <c r="C113" s="79"/>
      <c r="D113" s="80"/>
      <c r="E113" s="80"/>
      <c r="F113" s="80"/>
      <c r="G113" s="80"/>
      <c r="H113" s="80"/>
      <c r="I113" s="73"/>
      <c r="V113" s="7" t="s">
        <v>74</v>
      </c>
      <c r="W113" s="7" t="str">
        <f t="shared" si="61"/>
        <v/>
      </c>
      <c r="X113" s="7" t="str">
        <f t="shared" si="62"/>
        <v/>
      </c>
      <c r="Y113" s="7" t="str">
        <f t="shared" si="63"/>
        <v/>
      </c>
      <c r="Z113" s="7" t="str">
        <f t="shared" si="64"/>
        <v/>
      </c>
      <c r="AA113" s="7" t="str">
        <f t="shared" si="65"/>
        <v/>
      </c>
      <c r="AB113" s="7" t="str">
        <f t="shared" si="66"/>
        <v/>
      </c>
      <c r="AC113" s="7" t="str">
        <f t="shared" si="67"/>
        <v/>
      </c>
      <c r="AF113" s="7" t="s">
        <v>74</v>
      </c>
      <c r="AG113" s="7" t="str">
        <f t="shared" si="53"/>
        <v/>
      </c>
      <c r="AH113" s="7" t="str">
        <f t="shared" si="54"/>
        <v/>
      </c>
      <c r="AI113" s="7" t="str">
        <f t="shared" si="55"/>
        <v/>
      </c>
      <c r="AJ113" s="7" t="str">
        <f t="shared" si="56"/>
        <v/>
      </c>
      <c r="AK113" s="7" t="str">
        <f t="shared" si="57"/>
        <v/>
      </c>
      <c r="AL113" s="7" t="str">
        <f t="shared" si="58"/>
        <v/>
      </c>
      <c r="AM113" s="7" t="str">
        <f t="shared" si="59"/>
        <v/>
      </c>
    </row>
    <row r="114" spans="1:39">
      <c r="A114" s="7">
        <v>9</v>
      </c>
      <c r="B114" s="26" t="s">
        <v>12</v>
      </c>
      <c r="C114" s="79"/>
      <c r="D114" s="80"/>
      <c r="E114" s="80"/>
      <c r="F114" s="80"/>
      <c r="G114" s="80"/>
      <c r="H114" s="80"/>
      <c r="I114" s="73"/>
      <c r="V114" s="7" t="s">
        <v>74</v>
      </c>
      <c r="W114" s="7" t="str">
        <f t="shared" si="61"/>
        <v/>
      </c>
      <c r="X114" s="7" t="str">
        <f t="shared" si="62"/>
        <v/>
      </c>
      <c r="Y114" s="7" t="str">
        <f t="shared" si="63"/>
        <v/>
      </c>
      <c r="Z114" s="7" t="str">
        <f t="shared" si="64"/>
        <v/>
      </c>
      <c r="AA114" s="7" t="str">
        <f t="shared" si="65"/>
        <v/>
      </c>
      <c r="AB114" s="7" t="str">
        <f t="shared" si="66"/>
        <v/>
      </c>
      <c r="AC114" s="7" t="str">
        <f t="shared" si="67"/>
        <v/>
      </c>
      <c r="AF114" s="7" t="s">
        <v>74</v>
      </c>
      <c r="AG114" s="7" t="str">
        <f t="shared" si="53"/>
        <v/>
      </c>
      <c r="AH114" s="7" t="str">
        <f t="shared" si="54"/>
        <v/>
      </c>
      <c r="AI114" s="7" t="str">
        <f t="shared" si="55"/>
        <v/>
      </c>
      <c r="AJ114" s="7" t="str">
        <f t="shared" si="56"/>
        <v/>
      </c>
      <c r="AK114" s="7" t="str">
        <f t="shared" si="57"/>
        <v/>
      </c>
      <c r="AL114" s="7" t="str">
        <f t="shared" si="58"/>
        <v/>
      </c>
      <c r="AM114" s="7" t="str">
        <f t="shared" si="59"/>
        <v/>
      </c>
    </row>
    <row r="115" spans="1:39">
      <c r="A115" s="7">
        <v>10</v>
      </c>
      <c r="B115" s="26" t="s">
        <v>12</v>
      </c>
      <c r="C115" s="79"/>
      <c r="D115" s="80"/>
      <c r="E115" s="80"/>
      <c r="F115" s="80"/>
      <c r="G115" s="80"/>
      <c r="H115" s="80"/>
      <c r="I115" s="73"/>
      <c r="V115" s="7" t="s">
        <v>74</v>
      </c>
      <c r="W115" s="7" t="str">
        <f t="shared" si="61"/>
        <v/>
      </c>
      <c r="X115" s="7" t="str">
        <f t="shared" si="62"/>
        <v/>
      </c>
      <c r="Y115" s="7" t="str">
        <f t="shared" si="63"/>
        <v/>
      </c>
      <c r="Z115" s="7" t="str">
        <f t="shared" si="64"/>
        <v/>
      </c>
      <c r="AA115" s="7" t="str">
        <f t="shared" si="65"/>
        <v/>
      </c>
      <c r="AB115" s="7" t="str">
        <f t="shared" si="66"/>
        <v/>
      </c>
      <c r="AC115" s="7" t="str">
        <f t="shared" si="67"/>
        <v/>
      </c>
      <c r="AF115" s="7" t="s">
        <v>74</v>
      </c>
      <c r="AG115" s="7" t="str">
        <f t="shared" si="53"/>
        <v/>
      </c>
      <c r="AH115" s="7" t="str">
        <f t="shared" si="54"/>
        <v/>
      </c>
      <c r="AI115" s="7" t="str">
        <f t="shared" si="55"/>
        <v/>
      </c>
      <c r="AJ115" s="7" t="str">
        <f t="shared" si="56"/>
        <v/>
      </c>
      <c r="AK115" s="7" t="str">
        <f t="shared" si="57"/>
        <v/>
      </c>
      <c r="AL115" s="7" t="str">
        <f t="shared" si="58"/>
        <v/>
      </c>
      <c r="AM115" s="7" t="str">
        <f t="shared" si="59"/>
        <v/>
      </c>
    </row>
    <row r="116" spans="1:39">
      <c r="A116" s="7">
        <v>11</v>
      </c>
      <c r="B116" s="26" t="s">
        <v>12</v>
      </c>
      <c r="C116" s="79"/>
      <c r="D116" s="80"/>
      <c r="E116" s="80"/>
      <c r="F116" s="80"/>
      <c r="G116" s="80"/>
      <c r="H116" s="80"/>
      <c r="I116" s="73"/>
      <c r="V116" s="7" t="s">
        <v>74</v>
      </c>
      <c r="W116" s="7" t="str">
        <f t="shared" si="61"/>
        <v/>
      </c>
      <c r="X116" s="7" t="str">
        <f t="shared" si="62"/>
        <v/>
      </c>
      <c r="Y116" s="7" t="str">
        <f t="shared" si="63"/>
        <v/>
      </c>
      <c r="Z116" s="7" t="str">
        <f t="shared" si="64"/>
        <v/>
      </c>
      <c r="AA116" s="7" t="str">
        <f t="shared" si="65"/>
        <v/>
      </c>
      <c r="AB116" s="7" t="str">
        <f t="shared" si="66"/>
        <v/>
      </c>
      <c r="AC116" s="7" t="str">
        <f t="shared" si="67"/>
        <v/>
      </c>
      <c r="AF116" s="7" t="s">
        <v>74</v>
      </c>
      <c r="AG116" s="7" t="str">
        <f t="shared" si="53"/>
        <v/>
      </c>
      <c r="AH116" s="7" t="str">
        <f t="shared" si="54"/>
        <v/>
      </c>
      <c r="AI116" s="7" t="str">
        <f t="shared" si="55"/>
        <v/>
      </c>
      <c r="AJ116" s="7" t="str">
        <f t="shared" si="56"/>
        <v/>
      </c>
      <c r="AK116" s="7" t="str">
        <f t="shared" si="57"/>
        <v/>
      </c>
      <c r="AL116" s="7" t="str">
        <f t="shared" si="58"/>
        <v/>
      </c>
      <c r="AM116" s="7" t="str">
        <f t="shared" si="59"/>
        <v/>
      </c>
    </row>
    <row r="117" spans="1:39">
      <c r="A117" s="7">
        <v>12</v>
      </c>
      <c r="B117" s="26" t="s">
        <v>12</v>
      </c>
      <c r="C117" s="79"/>
      <c r="D117" s="80"/>
      <c r="E117" s="80"/>
      <c r="F117" s="80"/>
      <c r="G117" s="80"/>
      <c r="H117" s="80"/>
      <c r="I117" s="73"/>
      <c r="V117" s="7" t="s">
        <v>74</v>
      </c>
      <c r="W117" s="7" t="str">
        <f t="shared" si="61"/>
        <v/>
      </c>
      <c r="X117" s="7" t="str">
        <f t="shared" si="62"/>
        <v/>
      </c>
      <c r="Y117" s="7" t="str">
        <f t="shared" si="63"/>
        <v/>
      </c>
      <c r="Z117" s="7" t="str">
        <f t="shared" si="64"/>
        <v/>
      </c>
      <c r="AA117" s="7" t="str">
        <f t="shared" si="65"/>
        <v/>
      </c>
      <c r="AB117" s="7" t="str">
        <f t="shared" si="66"/>
        <v/>
      </c>
      <c r="AC117" s="7" t="str">
        <f t="shared" si="67"/>
        <v/>
      </c>
      <c r="AF117" s="7" t="s">
        <v>74</v>
      </c>
      <c r="AG117" s="7" t="str">
        <f t="shared" si="53"/>
        <v/>
      </c>
      <c r="AH117" s="7" t="str">
        <f t="shared" si="54"/>
        <v/>
      </c>
      <c r="AI117" s="7" t="str">
        <f t="shared" si="55"/>
        <v/>
      </c>
      <c r="AJ117" s="7" t="str">
        <f t="shared" si="56"/>
        <v/>
      </c>
      <c r="AK117" s="7" t="str">
        <f t="shared" si="57"/>
        <v/>
      </c>
      <c r="AL117" s="7" t="str">
        <f t="shared" si="58"/>
        <v/>
      </c>
      <c r="AM117" s="7" t="str">
        <f t="shared" si="59"/>
        <v/>
      </c>
    </row>
    <row r="118" spans="1:39">
      <c r="A118" s="7">
        <v>13</v>
      </c>
      <c r="B118" s="26" t="s">
        <v>12</v>
      </c>
      <c r="C118" s="79"/>
      <c r="D118" s="80"/>
      <c r="E118" s="80"/>
      <c r="F118" s="80"/>
      <c r="G118" s="80"/>
      <c r="H118" s="80"/>
      <c r="I118" s="73"/>
      <c r="V118" s="7" t="s">
        <v>74</v>
      </c>
      <c r="W118" s="7" t="str">
        <f t="shared" si="61"/>
        <v/>
      </c>
      <c r="X118" s="7" t="str">
        <f t="shared" si="62"/>
        <v/>
      </c>
      <c r="Y118" s="7" t="str">
        <f t="shared" si="63"/>
        <v/>
      </c>
      <c r="Z118" s="7" t="str">
        <f t="shared" si="64"/>
        <v/>
      </c>
      <c r="AA118" s="7" t="str">
        <f t="shared" si="65"/>
        <v/>
      </c>
      <c r="AB118" s="7" t="str">
        <f t="shared" si="66"/>
        <v/>
      </c>
      <c r="AC118" s="7" t="str">
        <f t="shared" si="67"/>
        <v/>
      </c>
      <c r="AF118" s="7" t="s">
        <v>74</v>
      </c>
      <c r="AG118" s="7" t="str">
        <f t="shared" si="53"/>
        <v/>
      </c>
      <c r="AH118" s="7" t="str">
        <f t="shared" si="54"/>
        <v/>
      </c>
      <c r="AI118" s="7" t="str">
        <f t="shared" si="55"/>
        <v/>
      </c>
      <c r="AJ118" s="7" t="str">
        <f t="shared" si="56"/>
        <v/>
      </c>
      <c r="AK118" s="7" t="str">
        <f t="shared" si="57"/>
        <v/>
      </c>
      <c r="AL118" s="7" t="str">
        <f t="shared" si="58"/>
        <v/>
      </c>
      <c r="AM118" s="7" t="str">
        <f t="shared" si="59"/>
        <v/>
      </c>
    </row>
    <row r="119" spans="1:39">
      <c r="A119" s="7">
        <v>14</v>
      </c>
      <c r="B119" s="26" t="s">
        <v>12</v>
      </c>
      <c r="C119" s="79"/>
      <c r="D119" s="80"/>
      <c r="E119" s="80"/>
      <c r="F119" s="80"/>
      <c r="G119" s="80"/>
      <c r="H119" s="80"/>
      <c r="I119" s="73"/>
      <c r="V119" s="7" t="s">
        <v>74</v>
      </c>
      <c r="W119" s="7" t="str">
        <f t="shared" si="61"/>
        <v/>
      </c>
      <c r="X119" s="7" t="str">
        <f t="shared" si="62"/>
        <v/>
      </c>
      <c r="Y119" s="7" t="str">
        <f t="shared" si="63"/>
        <v/>
      </c>
      <c r="Z119" s="7" t="str">
        <f t="shared" si="64"/>
        <v/>
      </c>
      <c r="AA119" s="7" t="str">
        <f t="shared" si="65"/>
        <v/>
      </c>
      <c r="AB119" s="7" t="str">
        <f t="shared" si="66"/>
        <v/>
      </c>
      <c r="AC119" s="7" t="str">
        <f t="shared" si="67"/>
        <v/>
      </c>
      <c r="AF119" s="7" t="s">
        <v>74</v>
      </c>
      <c r="AG119" s="7" t="str">
        <f t="shared" si="53"/>
        <v/>
      </c>
      <c r="AH119" s="7" t="str">
        <f t="shared" si="54"/>
        <v/>
      </c>
      <c r="AI119" s="7" t="str">
        <f t="shared" si="55"/>
        <v/>
      </c>
      <c r="AJ119" s="7" t="str">
        <f t="shared" si="56"/>
        <v/>
      </c>
      <c r="AK119" s="7" t="str">
        <f t="shared" si="57"/>
        <v/>
      </c>
      <c r="AL119" s="7" t="str">
        <f t="shared" si="58"/>
        <v/>
      </c>
      <c r="AM119" s="7" t="str">
        <f t="shared" si="59"/>
        <v/>
      </c>
    </row>
    <row r="120" spans="1:39">
      <c r="A120" s="7">
        <v>15</v>
      </c>
      <c r="B120" s="26" t="s">
        <v>12</v>
      </c>
      <c r="C120" s="79"/>
      <c r="D120" s="80"/>
      <c r="E120" s="80"/>
      <c r="F120" s="80"/>
      <c r="G120" s="80"/>
      <c r="H120" s="80"/>
      <c r="I120" s="73"/>
      <c r="V120" s="7" t="s">
        <v>74</v>
      </c>
      <c r="W120" s="7" t="str">
        <f t="shared" si="61"/>
        <v/>
      </c>
      <c r="X120" s="7" t="str">
        <f t="shared" si="62"/>
        <v/>
      </c>
      <c r="Y120" s="7" t="str">
        <f t="shared" si="63"/>
        <v/>
      </c>
      <c r="Z120" s="7" t="str">
        <f t="shared" si="64"/>
        <v/>
      </c>
      <c r="AA120" s="7" t="str">
        <f t="shared" si="65"/>
        <v/>
      </c>
      <c r="AB120" s="7" t="str">
        <f t="shared" si="66"/>
        <v/>
      </c>
      <c r="AC120" s="7" t="str">
        <f t="shared" si="67"/>
        <v/>
      </c>
      <c r="AF120" s="7" t="s">
        <v>74</v>
      </c>
      <c r="AG120" s="7" t="str">
        <f t="shared" si="53"/>
        <v/>
      </c>
      <c r="AH120" s="7" t="str">
        <f t="shared" si="54"/>
        <v/>
      </c>
      <c r="AI120" s="7" t="str">
        <f t="shared" si="55"/>
        <v/>
      </c>
      <c r="AJ120" s="7" t="str">
        <f t="shared" si="56"/>
        <v/>
      </c>
      <c r="AK120" s="7" t="str">
        <f t="shared" si="57"/>
        <v/>
      </c>
      <c r="AL120" s="7" t="str">
        <f t="shared" si="58"/>
        <v/>
      </c>
      <c r="AM120" s="7" t="str">
        <f t="shared" si="59"/>
        <v/>
      </c>
    </row>
    <row r="121" spans="1:39">
      <c r="A121" s="7">
        <v>16</v>
      </c>
      <c r="B121" s="26" t="s">
        <v>12</v>
      </c>
      <c r="C121" s="79"/>
      <c r="D121" s="80"/>
      <c r="E121" s="80"/>
      <c r="F121" s="80"/>
      <c r="G121" s="80"/>
      <c r="H121" s="80"/>
      <c r="I121" s="73"/>
      <c r="V121" s="7" t="s">
        <v>74</v>
      </c>
      <c r="W121" s="7" t="str">
        <f t="shared" si="61"/>
        <v/>
      </c>
      <c r="X121" s="7" t="str">
        <f t="shared" si="62"/>
        <v/>
      </c>
      <c r="Y121" s="7" t="str">
        <f t="shared" si="63"/>
        <v/>
      </c>
      <c r="Z121" s="7" t="str">
        <f t="shared" si="64"/>
        <v/>
      </c>
      <c r="AA121" s="7" t="str">
        <f t="shared" si="65"/>
        <v/>
      </c>
      <c r="AB121" s="7" t="str">
        <f t="shared" si="66"/>
        <v/>
      </c>
      <c r="AC121" s="7" t="str">
        <f t="shared" si="67"/>
        <v/>
      </c>
      <c r="AF121" s="7" t="s">
        <v>74</v>
      </c>
      <c r="AG121" s="7" t="str">
        <f t="shared" si="53"/>
        <v/>
      </c>
      <c r="AH121" s="7" t="str">
        <f t="shared" si="54"/>
        <v/>
      </c>
      <c r="AI121" s="7" t="str">
        <f t="shared" si="55"/>
        <v/>
      </c>
      <c r="AJ121" s="7" t="str">
        <f t="shared" si="56"/>
        <v/>
      </c>
      <c r="AK121" s="7" t="str">
        <f t="shared" si="57"/>
        <v/>
      </c>
      <c r="AL121" s="7" t="str">
        <f t="shared" si="58"/>
        <v/>
      </c>
      <c r="AM121" s="7" t="str">
        <f t="shared" si="59"/>
        <v/>
      </c>
    </row>
    <row r="122" spans="1:39">
      <c r="A122" s="7">
        <v>17</v>
      </c>
      <c r="B122" s="26" t="s">
        <v>12</v>
      </c>
      <c r="C122" s="79"/>
      <c r="D122" s="80"/>
      <c r="E122" s="80"/>
      <c r="F122" s="80"/>
      <c r="G122" s="80"/>
      <c r="H122" s="80"/>
      <c r="I122" s="73"/>
      <c r="V122" s="7" t="s">
        <v>74</v>
      </c>
      <c r="W122" s="7" t="str">
        <f t="shared" si="61"/>
        <v/>
      </c>
      <c r="X122" s="7" t="str">
        <f t="shared" si="62"/>
        <v/>
      </c>
      <c r="Y122" s="7" t="str">
        <f t="shared" si="63"/>
        <v/>
      </c>
      <c r="Z122" s="7" t="str">
        <f t="shared" si="64"/>
        <v/>
      </c>
      <c r="AA122" s="7" t="str">
        <f t="shared" si="65"/>
        <v/>
      </c>
      <c r="AB122" s="7" t="str">
        <f t="shared" si="66"/>
        <v/>
      </c>
      <c r="AC122" s="7" t="str">
        <f t="shared" si="67"/>
        <v/>
      </c>
      <c r="AF122" s="7" t="s">
        <v>74</v>
      </c>
      <c r="AG122" s="7" t="str">
        <f t="shared" si="53"/>
        <v/>
      </c>
      <c r="AH122" s="7" t="str">
        <f t="shared" si="54"/>
        <v/>
      </c>
      <c r="AI122" s="7" t="str">
        <f t="shared" si="55"/>
        <v/>
      </c>
      <c r="AJ122" s="7" t="str">
        <f t="shared" si="56"/>
        <v/>
      </c>
      <c r="AK122" s="7" t="str">
        <f t="shared" si="57"/>
        <v/>
      </c>
      <c r="AL122" s="7" t="str">
        <f t="shared" si="58"/>
        <v/>
      </c>
      <c r="AM122" s="7" t="str">
        <f t="shared" si="59"/>
        <v/>
      </c>
    </row>
    <row r="123" spans="1:39">
      <c r="A123" s="7">
        <v>18</v>
      </c>
      <c r="B123" s="26" t="s">
        <v>12</v>
      </c>
      <c r="C123" s="79"/>
      <c r="D123" s="80"/>
      <c r="E123" s="80"/>
      <c r="F123" s="80"/>
      <c r="G123" s="80"/>
      <c r="H123" s="80"/>
      <c r="I123" s="73"/>
      <c r="V123" s="7" t="s">
        <v>74</v>
      </c>
      <c r="W123" s="7" t="str">
        <f t="shared" si="61"/>
        <v/>
      </c>
      <c r="X123" s="7" t="str">
        <f t="shared" si="62"/>
        <v/>
      </c>
      <c r="Y123" s="7" t="str">
        <f t="shared" si="63"/>
        <v/>
      </c>
      <c r="Z123" s="7" t="str">
        <f t="shared" si="64"/>
        <v/>
      </c>
      <c r="AA123" s="7" t="str">
        <f t="shared" si="65"/>
        <v/>
      </c>
      <c r="AB123" s="7" t="str">
        <f t="shared" si="66"/>
        <v/>
      </c>
      <c r="AC123" s="7" t="str">
        <f t="shared" si="67"/>
        <v/>
      </c>
      <c r="AF123" s="7" t="s">
        <v>74</v>
      </c>
      <c r="AG123" s="7" t="str">
        <f t="shared" si="53"/>
        <v/>
      </c>
      <c r="AH123" s="7" t="str">
        <f t="shared" si="54"/>
        <v/>
      </c>
      <c r="AI123" s="7" t="str">
        <f t="shared" si="55"/>
        <v/>
      </c>
      <c r="AJ123" s="7" t="str">
        <f t="shared" si="56"/>
        <v/>
      </c>
      <c r="AK123" s="7" t="str">
        <f t="shared" si="57"/>
        <v/>
      </c>
      <c r="AL123" s="7" t="str">
        <f t="shared" si="58"/>
        <v/>
      </c>
      <c r="AM123" s="7" t="str">
        <f t="shared" si="59"/>
        <v/>
      </c>
    </row>
    <row r="124" spans="1:39">
      <c r="A124" s="7">
        <v>19</v>
      </c>
      <c r="B124" s="26" t="s">
        <v>12</v>
      </c>
      <c r="C124" s="79"/>
      <c r="D124" s="80"/>
      <c r="E124" s="80"/>
      <c r="F124" s="80"/>
      <c r="G124" s="80"/>
      <c r="H124" s="80"/>
      <c r="I124" s="73"/>
      <c r="V124" s="7" t="s">
        <v>74</v>
      </c>
      <c r="W124" s="7" t="str">
        <f t="shared" si="61"/>
        <v/>
      </c>
      <c r="X124" s="7" t="str">
        <f t="shared" si="62"/>
        <v/>
      </c>
      <c r="Y124" s="7" t="str">
        <f t="shared" si="63"/>
        <v/>
      </c>
      <c r="Z124" s="7" t="str">
        <f t="shared" si="64"/>
        <v/>
      </c>
      <c r="AA124" s="7" t="str">
        <f t="shared" si="65"/>
        <v/>
      </c>
      <c r="AB124" s="7" t="str">
        <f t="shared" si="66"/>
        <v/>
      </c>
      <c r="AC124" s="7" t="str">
        <f t="shared" si="67"/>
        <v/>
      </c>
      <c r="AF124" s="7" t="s">
        <v>74</v>
      </c>
      <c r="AG124" s="7" t="str">
        <f t="shared" si="53"/>
        <v/>
      </c>
      <c r="AH124" s="7" t="str">
        <f t="shared" si="54"/>
        <v/>
      </c>
      <c r="AI124" s="7" t="str">
        <f t="shared" si="55"/>
        <v/>
      </c>
      <c r="AJ124" s="7" t="str">
        <f t="shared" si="56"/>
        <v/>
      </c>
      <c r="AK124" s="7" t="str">
        <f t="shared" si="57"/>
        <v/>
      </c>
      <c r="AL124" s="7" t="str">
        <f t="shared" si="58"/>
        <v/>
      </c>
      <c r="AM124" s="7" t="str">
        <f t="shared" si="59"/>
        <v/>
      </c>
    </row>
    <row r="125" spans="1:39">
      <c r="A125" s="7">
        <v>20</v>
      </c>
      <c r="B125" s="26" t="s">
        <v>12</v>
      </c>
      <c r="C125" s="79"/>
      <c r="D125" s="80"/>
      <c r="E125" s="80"/>
      <c r="F125" s="80"/>
      <c r="G125" s="80"/>
      <c r="H125" s="80"/>
      <c r="I125" s="73"/>
      <c r="V125" s="7" t="s">
        <v>74</v>
      </c>
      <c r="W125" s="7" t="str">
        <f t="shared" si="61"/>
        <v/>
      </c>
      <c r="X125" s="7" t="str">
        <f t="shared" si="62"/>
        <v/>
      </c>
      <c r="Y125" s="7" t="str">
        <f t="shared" si="63"/>
        <v/>
      </c>
      <c r="Z125" s="7" t="str">
        <f t="shared" si="64"/>
        <v/>
      </c>
      <c r="AA125" s="7" t="str">
        <f t="shared" si="65"/>
        <v/>
      </c>
      <c r="AB125" s="7" t="str">
        <f t="shared" si="66"/>
        <v/>
      </c>
      <c r="AC125" s="7" t="str">
        <f t="shared" si="67"/>
        <v/>
      </c>
      <c r="AF125" s="7" t="s">
        <v>74</v>
      </c>
      <c r="AG125" s="7" t="str">
        <f t="shared" si="53"/>
        <v/>
      </c>
      <c r="AH125" s="7" t="str">
        <f t="shared" si="54"/>
        <v/>
      </c>
      <c r="AI125" s="7" t="str">
        <f t="shared" si="55"/>
        <v/>
      </c>
      <c r="AJ125" s="7" t="str">
        <f t="shared" si="56"/>
        <v/>
      </c>
      <c r="AK125" s="7" t="str">
        <f t="shared" si="57"/>
        <v/>
      </c>
      <c r="AL125" s="7" t="str">
        <f t="shared" si="58"/>
        <v/>
      </c>
      <c r="AM125" s="7" t="str">
        <f t="shared" si="59"/>
        <v/>
      </c>
    </row>
    <row r="126" spans="1:39">
      <c r="A126" s="7">
        <v>21</v>
      </c>
      <c r="B126" s="26" t="s">
        <v>12</v>
      </c>
      <c r="C126" s="79"/>
      <c r="D126" s="80"/>
      <c r="E126" s="80"/>
      <c r="F126" s="80"/>
      <c r="G126" s="80"/>
      <c r="H126" s="80"/>
      <c r="I126" s="73"/>
      <c r="V126" s="7" t="s">
        <v>74</v>
      </c>
      <c r="W126" s="7" t="str">
        <f t="shared" si="61"/>
        <v/>
      </c>
      <c r="X126" s="7" t="str">
        <f t="shared" si="62"/>
        <v/>
      </c>
      <c r="Y126" s="7" t="str">
        <f t="shared" si="63"/>
        <v/>
      </c>
      <c r="Z126" s="7" t="str">
        <f t="shared" si="64"/>
        <v/>
      </c>
      <c r="AA126" s="7" t="str">
        <f t="shared" si="65"/>
        <v/>
      </c>
      <c r="AB126" s="7" t="str">
        <f t="shared" si="66"/>
        <v/>
      </c>
      <c r="AC126" s="7" t="str">
        <f t="shared" si="67"/>
        <v/>
      </c>
      <c r="AF126" s="7" t="s">
        <v>74</v>
      </c>
      <c r="AG126" s="7" t="str">
        <f t="shared" si="53"/>
        <v/>
      </c>
      <c r="AH126" s="7" t="str">
        <f t="shared" si="54"/>
        <v/>
      </c>
      <c r="AI126" s="7" t="str">
        <f t="shared" si="55"/>
        <v/>
      </c>
      <c r="AJ126" s="7" t="str">
        <f t="shared" si="56"/>
        <v/>
      </c>
      <c r="AK126" s="7" t="str">
        <f t="shared" si="57"/>
        <v/>
      </c>
      <c r="AL126" s="7" t="str">
        <f t="shared" si="58"/>
        <v/>
      </c>
      <c r="AM126" s="7" t="str">
        <f t="shared" si="59"/>
        <v/>
      </c>
    </row>
    <row r="127" spans="1:39">
      <c r="A127" s="7">
        <v>22</v>
      </c>
      <c r="B127" s="26" t="s">
        <v>12</v>
      </c>
      <c r="C127" s="79"/>
      <c r="D127" s="80"/>
      <c r="E127" s="80"/>
      <c r="F127" s="80"/>
      <c r="G127" s="80"/>
      <c r="H127" s="80"/>
      <c r="I127" s="73"/>
      <c r="V127" s="7" t="s">
        <v>74</v>
      </c>
      <c r="W127" s="7" t="str">
        <f t="shared" si="61"/>
        <v/>
      </c>
      <c r="X127" s="7" t="str">
        <f t="shared" si="62"/>
        <v/>
      </c>
      <c r="Y127" s="7" t="str">
        <f t="shared" si="63"/>
        <v/>
      </c>
      <c r="Z127" s="7" t="str">
        <f t="shared" si="64"/>
        <v/>
      </c>
      <c r="AA127" s="7" t="str">
        <f t="shared" si="65"/>
        <v/>
      </c>
      <c r="AB127" s="7" t="str">
        <f t="shared" si="66"/>
        <v/>
      </c>
      <c r="AC127" s="7" t="str">
        <f t="shared" si="67"/>
        <v/>
      </c>
      <c r="AF127" s="7" t="s">
        <v>74</v>
      </c>
      <c r="AG127" s="7" t="str">
        <f t="shared" si="53"/>
        <v/>
      </c>
      <c r="AH127" s="7" t="str">
        <f t="shared" si="54"/>
        <v/>
      </c>
      <c r="AI127" s="7" t="str">
        <f t="shared" si="55"/>
        <v/>
      </c>
      <c r="AJ127" s="7" t="str">
        <f t="shared" si="56"/>
        <v/>
      </c>
      <c r="AK127" s="7" t="str">
        <f t="shared" si="57"/>
        <v/>
      </c>
      <c r="AL127" s="7" t="str">
        <f t="shared" si="58"/>
        <v/>
      </c>
      <c r="AM127" s="7" t="str">
        <f t="shared" si="59"/>
        <v/>
      </c>
    </row>
    <row r="128" spans="1:39">
      <c r="A128" s="7">
        <v>23</v>
      </c>
      <c r="B128" s="26" t="s">
        <v>12</v>
      </c>
      <c r="C128" s="79"/>
      <c r="D128" s="80"/>
      <c r="E128" s="80"/>
      <c r="F128" s="80"/>
      <c r="G128" s="80"/>
      <c r="H128" s="80"/>
      <c r="I128" s="73"/>
      <c r="V128" s="7" t="s">
        <v>74</v>
      </c>
      <c r="W128" s="7" t="str">
        <f t="shared" si="61"/>
        <v/>
      </c>
      <c r="X128" s="7" t="str">
        <f t="shared" si="62"/>
        <v/>
      </c>
      <c r="Y128" s="7" t="str">
        <f t="shared" si="63"/>
        <v/>
      </c>
      <c r="Z128" s="7" t="str">
        <f t="shared" si="64"/>
        <v/>
      </c>
      <c r="AA128" s="7" t="str">
        <f t="shared" si="65"/>
        <v/>
      </c>
      <c r="AB128" s="7" t="str">
        <f t="shared" si="66"/>
        <v/>
      </c>
      <c r="AC128" s="7" t="str">
        <f t="shared" si="67"/>
        <v/>
      </c>
      <c r="AF128" s="7" t="s">
        <v>74</v>
      </c>
      <c r="AG128" s="7" t="str">
        <f t="shared" si="53"/>
        <v/>
      </c>
      <c r="AH128" s="7" t="str">
        <f t="shared" si="54"/>
        <v/>
      </c>
      <c r="AI128" s="7" t="str">
        <f t="shared" si="55"/>
        <v/>
      </c>
      <c r="AJ128" s="7" t="str">
        <f t="shared" si="56"/>
        <v/>
      </c>
      <c r="AK128" s="7" t="str">
        <f t="shared" si="57"/>
        <v/>
      </c>
      <c r="AL128" s="7" t="str">
        <f t="shared" si="58"/>
        <v/>
      </c>
      <c r="AM128" s="7" t="str">
        <f t="shared" si="59"/>
        <v/>
      </c>
    </row>
    <row r="129" spans="1:39">
      <c r="A129" s="7">
        <v>24</v>
      </c>
      <c r="B129" s="26" t="s">
        <v>12</v>
      </c>
      <c r="C129" s="79"/>
      <c r="D129" s="80"/>
      <c r="E129" s="80"/>
      <c r="F129" s="80"/>
      <c r="G129" s="80"/>
      <c r="H129" s="80"/>
      <c r="I129" s="73"/>
      <c r="V129" s="7" t="s">
        <v>74</v>
      </c>
      <c r="W129" s="7" t="str">
        <f t="shared" si="61"/>
        <v/>
      </c>
      <c r="X129" s="7" t="str">
        <f t="shared" si="62"/>
        <v/>
      </c>
      <c r="Y129" s="7" t="str">
        <f t="shared" si="63"/>
        <v/>
      </c>
      <c r="Z129" s="7" t="str">
        <f t="shared" si="64"/>
        <v/>
      </c>
      <c r="AA129" s="7" t="str">
        <f t="shared" si="65"/>
        <v/>
      </c>
      <c r="AB129" s="7" t="str">
        <f t="shared" si="66"/>
        <v/>
      </c>
      <c r="AC129" s="7" t="str">
        <f t="shared" si="67"/>
        <v/>
      </c>
      <c r="AF129" s="7" t="s">
        <v>74</v>
      </c>
      <c r="AG129" s="7" t="str">
        <f t="shared" si="53"/>
        <v/>
      </c>
      <c r="AH129" s="7" t="str">
        <f t="shared" si="54"/>
        <v/>
      </c>
      <c r="AI129" s="7" t="str">
        <f t="shared" si="55"/>
        <v/>
      </c>
      <c r="AJ129" s="7" t="str">
        <f t="shared" si="56"/>
        <v/>
      </c>
      <c r="AK129" s="7" t="str">
        <f t="shared" si="57"/>
        <v/>
      </c>
      <c r="AL129" s="7" t="str">
        <f t="shared" si="58"/>
        <v/>
      </c>
      <c r="AM129" s="7" t="str">
        <f t="shared" si="59"/>
        <v/>
      </c>
    </row>
    <row r="130" spans="1:39">
      <c r="A130" s="7">
        <v>25</v>
      </c>
      <c r="B130" s="26" t="s">
        <v>12</v>
      </c>
      <c r="C130" s="79"/>
      <c r="D130" s="80"/>
      <c r="E130" s="80"/>
      <c r="F130" s="80"/>
      <c r="G130" s="80"/>
      <c r="H130" s="80"/>
      <c r="I130" s="73"/>
      <c r="V130" s="7" t="s">
        <v>74</v>
      </c>
      <c r="W130" s="7" t="str">
        <f t="shared" si="61"/>
        <v/>
      </c>
      <c r="X130" s="7" t="str">
        <f t="shared" si="62"/>
        <v/>
      </c>
      <c r="Y130" s="7" t="str">
        <f t="shared" si="63"/>
        <v/>
      </c>
      <c r="Z130" s="7" t="str">
        <f t="shared" si="64"/>
        <v/>
      </c>
      <c r="AA130" s="7" t="str">
        <f t="shared" si="65"/>
        <v/>
      </c>
      <c r="AB130" s="7" t="str">
        <f t="shared" si="66"/>
        <v/>
      </c>
      <c r="AC130" s="7" t="str">
        <f t="shared" si="67"/>
        <v/>
      </c>
      <c r="AF130" s="7" t="s">
        <v>74</v>
      </c>
      <c r="AG130" s="7" t="str">
        <f t="shared" si="53"/>
        <v/>
      </c>
      <c r="AH130" s="7" t="str">
        <f t="shared" si="54"/>
        <v/>
      </c>
      <c r="AI130" s="7" t="str">
        <f t="shared" si="55"/>
        <v/>
      </c>
      <c r="AJ130" s="7" t="str">
        <f t="shared" si="56"/>
        <v/>
      </c>
      <c r="AK130" s="7" t="str">
        <f t="shared" si="57"/>
        <v/>
      </c>
      <c r="AL130" s="7" t="str">
        <f t="shared" si="58"/>
        <v/>
      </c>
      <c r="AM130" s="7" t="str">
        <f t="shared" si="59"/>
        <v/>
      </c>
    </row>
    <row r="131" spans="1:39">
      <c r="A131" s="7">
        <v>26</v>
      </c>
      <c r="B131" s="26" t="s">
        <v>12</v>
      </c>
      <c r="C131" s="79"/>
      <c r="D131" s="80"/>
      <c r="E131" s="80"/>
      <c r="F131" s="80"/>
      <c r="G131" s="80"/>
      <c r="H131" s="80"/>
      <c r="I131" s="73"/>
      <c r="V131" s="7" t="s">
        <v>74</v>
      </c>
      <c r="W131" s="7" t="str">
        <f t="shared" si="61"/>
        <v/>
      </c>
      <c r="X131" s="7" t="str">
        <f t="shared" si="62"/>
        <v/>
      </c>
      <c r="Y131" s="7" t="str">
        <f t="shared" si="63"/>
        <v/>
      </c>
      <c r="Z131" s="7" t="str">
        <f t="shared" si="64"/>
        <v/>
      </c>
      <c r="AA131" s="7" t="str">
        <f t="shared" si="65"/>
        <v/>
      </c>
      <c r="AB131" s="7" t="str">
        <f t="shared" si="66"/>
        <v/>
      </c>
      <c r="AC131" s="7" t="str">
        <f t="shared" si="67"/>
        <v/>
      </c>
      <c r="AF131" s="7" t="s">
        <v>74</v>
      </c>
      <c r="AG131" s="7" t="str">
        <f t="shared" si="53"/>
        <v/>
      </c>
      <c r="AH131" s="7" t="str">
        <f t="shared" si="54"/>
        <v/>
      </c>
      <c r="AI131" s="7" t="str">
        <f t="shared" si="55"/>
        <v/>
      </c>
      <c r="AJ131" s="7" t="str">
        <f t="shared" si="56"/>
        <v/>
      </c>
      <c r="AK131" s="7" t="str">
        <f t="shared" si="57"/>
        <v/>
      </c>
      <c r="AL131" s="7" t="str">
        <f t="shared" si="58"/>
        <v/>
      </c>
      <c r="AM131" s="7" t="str">
        <f t="shared" si="59"/>
        <v/>
      </c>
    </row>
    <row r="132" spans="1:39">
      <c r="A132" s="7">
        <v>27</v>
      </c>
      <c r="B132" s="26" t="s">
        <v>12</v>
      </c>
      <c r="C132" s="79"/>
      <c r="D132" s="80"/>
      <c r="E132" s="80"/>
      <c r="F132" s="80"/>
      <c r="G132" s="80"/>
      <c r="H132" s="80"/>
      <c r="I132" s="73"/>
      <c r="V132" s="7" t="s">
        <v>74</v>
      </c>
      <c r="W132" s="7" t="str">
        <f t="shared" si="61"/>
        <v/>
      </c>
      <c r="X132" s="7" t="str">
        <f t="shared" si="62"/>
        <v/>
      </c>
      <c r="Y132" s="7" t="str">
        <f t="shared" si="63"/>
        <v/>
      </c>
      <c r="Z132" s="7" t="str">
        <f t="shared" si="64"/>
        <v/>
      </c>
      <c r="AA132" s="7" t="str">
        <f t="shared" si="65"/>
        <v/>
      </c>
      <c r="AB132" s="7" t="str">
        <f t="shared" si="66"/>
        <v/>
      </c>
      <c r="AC132" s="7" t="str">
        <f t="shared" si="67"/>
        <v/>
      </c>
      <c r="AF132" s="7" t="s">
        <v>74</v>
      </c>
      <c r="AG132" s="7" t="str">
        <f t="shared" si="53"/>
        <v/>
      </c>
      <c r="AH132" s="7" t="str">
        <f t="shared" si="54"/>
        <v/>
      </c>
      <c r="AI132" s="7" t="str">
        <f t="shared" si="55"/>
        <v/>
      </c>
      <c r="AJ132" s="7" t="str">
        <f t="shared" si="56"/>
        <v/>
      </c>
      <c r="AK132" s="7" t="str">
        <f t="shared" si="57"/>
        <v/>
      </c>
      <c r="AL132" s="7" t="str">
        <f t="shared" si="58"/>
        <v/>
      </c>
      <c r="AM132" s="7" t="str">
        <f t="shared" si="59"/>
        <v/>
      </c>
    </row>
    <row r="133" spans="1:39">
      <c r="A133" s="7">
        <v>28</v>
      </c>
      <c r="B133" s="26" t="s">
        <v>12</v>
      </c>
      <c r="C133" s="79"/>
      <c r="D133" s="80"/>
      <c r="E133" s="80"/>
      <c r="F133" s="80"/>
      <c r="G133" s="80"/>
      <c r="H133" s="80"/>
      <c r="I133" s="73"/>
      <c r="V133" s="7" t="s">
        <v>74</v>
      </c>
      <c r="W133" s="7" t="str">
        <f t="shared" si="61"/>
        <v/>
      </c>
      <c r="X133" s="7" t="str">
        <f t="shared" si="62"/>
        <v/>
      </c>
      <c r="Y133" s="7" t="str">
        <f t="shared" si="63"/>
        <v/>
      </c>
      <c r="Z133" s="7" t="str">
        <f t="shared" si="64"/>
        <v/>
      </c>
      <c r="AA133" s="7" t="str">
        <f t="shared" si="65"/>
        <v/>
      </c>
      <c r="AB133" s="7" t="str">
        <f t="shared" si="66"/>
        <v/>
      </c>
      <c r="AC133" s="7" t="str">
        <f t="shared" si="67"/>
        <v/>
      </c>
      <c r="AF133" s="7" t="s">
        <v>74</v>
      </c>
      <c r="AG133" s="7" t="str">
        <f t="shared" si="53"/>
        <v/>
      </c>
      <c r="AH133" s="7" t="str">
        <f t="shared" si="54"/>
        <v/>
      </c>
      <c r="AI133" s="7" t="str">
        <f t="shared" si="55"/>
        <v/>
      </c>
      <c r="AJ133" s="7" t="str">
        <f t="shared" si="56"/>
        <v/>
      </c>
      <c r="AK133" s="7" t="str">
        <f t="shared" si="57"/>
        <v/>
      </c>
      <c r="AL133" s="7" t="str">
        <f t="shared" si="58"/>
        <v/>
      </c>
      <c r="AM133" s="7" t="str">
        <f t="shared" si="59"/>
        <v/>
      </c>
    </row>
    <row r="134" spans="1:39">
      <c r="A134" s="7">
        <v>29</v>
      </c>
      <c r="B134" s="26" t="s">
        <v>12</v>
      </c>
      <c r="C134" s="79"/>
      <c r="D134" s="80"/>
      <c r="E134" s="80"/>
      <c r="F134" s="80"/>
      <c r="G134" s="80"/>
      <c r="H134" s="80"/>
      <c r="I134" s="73"/>
      <c r="V134" s="7" t="s">
        <v>74</v>
      </c>
      <c r="W134" s="7" t="str">
        <f t="shared" si="61"/>
        <v/>
      </c>
      <c r="X134" s="7" t="str">
        <f t="shared" si="62"/>
        <v/>
      </c>
      <c r="Y134" s="7" t="str">
        <f t="shared" si="63"/>
        <v/>
      </c>
      <c r="Z134" s="7" t="str">
        <f t="shared" si="64"/>
        <v/>
      </c>
      <c r="AA134" s="7" t="str">
        <f t="shared" si="65"/>
        <v/>
      </c>
      <c r="AB134" s="7" t="str">
        <f t="shared" si="66"/>
        <v/>
      </c>
      <c r="AC134" s="7" t="str">
        <f t="shared" si="67"/>
        <v/>
      </c>
      <c r="AF134" s="7" t="s">
        <v>74</v>
      </c>
      <c r="AG134" s="7" t="str">
        <f t="shared" si="53"/>
        <v/>
      </c>
      <c r="AH134" s="7" t="str">
        <f t="shared" si="54"/>
        <v/>
      </c>
      <c r="AI134" s="7" t="str">
        <f t="shared" si="55"/>
        <v/>
      </c>
      <c r="AJ134" s="7" t="str">
        <f t="shared" si="56"/>
        <v/>
      </c>
      <c r="AK134" s="7" t="str">
        <f t="shared" si="57"/>
        <v/>
      </c>
      <c r="AL134" s="7" t="str">
        <f t="shared" si="58"/>
        <v/>
      </c>
      <c r="AM134" s="7" t="str">
        <f t="shared" si="59"/>
        <v/>
      </c>
    </row>
    <row r="135" spans="1:39" ht="13.8" thickBot="1">
      <c r="A135" s="31">
        <v>30</v>
      </c>
      <c r="B135" s="32" t="s">
        <v>12</v>
      </c>
      <c r="C135" s="76"/>
      <c r="D135" s="74"/>
      <c r="E135" s="74"/>
      <c r="F135" s="74"/>
      <c r="G135" s="74"/>
      <c r="H135" s="74"/>
      <c r="I135" s="75"/>
      <c r="J135" s="20"/>
      <c r="V135" s="33" t="s">
        <v>74</v>
      </c>
      <c r="W135" s="7" t="str">
        <f t="shared" si="61"/>
        <v/>
      </c>
      <c r="X135" s="7" t="str">
        <f t="shared" si="62"/>
        <v/>
      </c>
      <c r="Y135" s="7" t="str">
        <f t="shared" si="63"/>
        <v/>
      </c>
      <c r="Z135" s="7" t="str">
        <f t="shared" si="64"/>
        <v/>
      </c>
      <c r="AA135" s="7" t="str">
        <f t="shared" si="65"/>
        <v/>
      </c>
      <c r="AB135" s="7" t="str">
        <f t="shared" si="66"/>
        <v/>
      </c>
      <c r="AC135" s="7" t="str">
        <f t="shared" si="67"/>
        <v/>
      </c>
      <c r="AF135" s="33" t="s">
        <v>74</v>
      </c>
      <c r="AG135" s="7" t="str">
        <f t="shared" si="53"/>
        <v/>
      </c>
      <c r="AH135" s="7" t="str">
        <f t="shared" si="54"/>
        <v/>
      </c>
      <c r="AI135" s="7" t="str">
        <f t="shared" si="55"/>
        <v/>
      </c>
      <c r="AJ135" s="7" t="str">
        <f t="shared" si="56"/>
        <v/>
      </c>
      <c r="AK135" s="7" t="str">
        <f t="shared" si="57"/>
        <v/>
      </c>
      <c r="AL135" s="7" t="str">
        <f t="shared" si="58"/>
        <v/>
      </c>
      <c r="AM135" s="7" t="str">
        <f t="shared" si="59"/>
        <v/>
      </c>
    </row>
    <row r="136" spans="1:39">
      <c r="A136" s="7">
        <v>1</v>
      </c>
      <c r="B136" s="34" t="s">
        <v>13</v>
      </c>
      <c r="C136" s="79"/>
      <c r="D136" s="80"/>
      <c r="E136" s="80"/>
      <c r="F136" s="80"/>
      <c r="G136" s="80"/>
      <c r="H136" s="80"/>
      <c r="I136" s="73"/>
      <c r="V136" s="7" t="s">
        <v>75</v>
      </c>
      <c r="W136" s="7" t="str">
        <f t="shared" ref="W136:AC136" si="68">IF(C136="","",ABS(C136-N$20))</f>
        <v/>
      </c>
      <c r="X136" s="7" t="str">
        <f t="shared" si="68"/>
        <v/>
      </c>
      <c r="Y136" s="7" t="str">
        <f t="shared" si="68"/>
        <v/>
      </c>
      <c r="Z136" s="7" t="str">
        <f t="shared" si="68"/>
        <v/>
      </c>
      <c r="AA136" s="7" t="str">
        <f t="shared" si="68"/>
        <v/>
      </c>
      <c r="AB136" s="7" t="str">
        <f t="shared" si="68"/>
        <v/>
      </c>
      <c r="AC136" s="7" t="str">
        <f t="shared" si="68"/>
        <v/>
      </c>
      <c r="AF136" s="7" t="s">
        <v>75</v>
      </c>
      <c r="AG136" s="7" t="str">
        <f t="shared" si="53"/>
        <v/>
      </c>
      <c r="AH136" s="7" t="str">
        <f t="shared" si="54"/>
        <v/>
      </c>
      <c r="AI136" s="7" t="str">
        <f t="shared" si="55"/>
        <v/>
      </c>
      <c r="AJ136" s="7" t="str">
        <f t="shared" si="56"/>
        <v/>
      </c>
      <c r="AK136" s="7" t="str">
        <f t="shared" si="57"/>
        <v/>
      </c>
      <c r="AL136" s="7" t="str">
        <f t="shared" si="58"/>
        <v/>
      </c>
      <c r="AM136" s="7" t="str">
        <f t="shared" si="59"/>
        <v/>
      </c>
    </row>
    <row r="137" spans="1:39">
      <c r="A137" s="7">
        <v>2</v>
      </c>
      <c r="B137" s="26" t="s">
        <v>13</v>
      </c>
      <c r="C137" s="79"/>
      <c r="D137" s="80"/>
      <c r="E137" s="80"/>
      <c r="F137" s="80"/>
      <c r="G137" s="80"/>
      <c r="H137" s="80"/>
      <c r="I137" s="73"/>
      <c r="V137" s="7" t="s">
        <v>75</v>
      </c>
      <c r="W137" s="7" t="str">
        <f t="shared" ref="W137:W165" si="69">IF(C137="","",ABS(C137-N$20))</f>
        <v/>
      </c>
      <c r="X137" s="7" t="str">
        <f t="shared" ref="X137:X165" si="70">IF(D137="","",ABS(D137-O$20))</f>
        <v/>
      </c>
      <c r="Y137" s="7" t="str">
        <f t="shared" ref="Y137:Y165" si="71">IF(E137="","",ABS(E137-P$20))</f>
        <v/>
      </c>
      <c r="Z137" s="7" t="str">
        <f t="shared" ref="Z137:Z165" si="72">IF(F137="","",ABS(F137-Q$20))</f>
        <v/>
      </c>
      <c r="AA137" s="7" t="str">
        <f t="shared" ref="AA137:AA165" si="73">IF(G137="","",ABS(G137-R$20))</f>
        <v/>
      </c>
      <c r="AB137" s="7" t="str">
        <f t="shared" ref="AB137:AB165" si="74">IF(H137="","",ABS(H137-S$20))</f>
        <v/>
      </c>
      <c r="AC137" s="7" t="str">
        <f t="shared" ref="AC137:AC165" si="75">IF(I137="","",ABS(I137-T$20))</f>
        <v/>
      </c>
      <c r="AF137" s="7" t="s">
        <v>75</v>
      </c>
      <c r="AG137" s="7" t="str">
        <f t="shared" si="53"/>
        <v/>
      </c>
      <c r="AH137" s="7" t="str">
        <f t="shared" si="54"/>
        <v/>
      </c>
      <c r="AI137" s="7" t="str">
        <f t="shared" si="55"/>
        <v/>
      </c>
      <c r="AJ137" s="7" t="str">
        <f t="shared" si="56"/>
        <v/>
      </c>
      <c r="AK137" s="7" t="str">
        <f t="shared" si="57"/>
        <v/>
      </c>
      <c r="AL137" s="7" t="str">
        <f t="shared" si="58"/>
        <v/>
      </c>
      <c r="AM137" s="7" t="str">
        <f t="shared" si="59"/>
        <v/>
      </c>
    </row>
    <row r="138" spans="1:39">
      <c r="A138" s="7">
        <v>3</v>
      </c>
      <c r="B138" s="26" t="s">
        <v>13</v>
      </c>
      <c r="C138" s="79"/>
      <c r="D138" s="80"/>
      <c r="E138" s="80"/>
      <c r="F138" s="80"/>
      <c r="G138" s="80"/>
      <c r="H138" s="80"/>
      <c r="I138" s="73"/>
      <c r="V138" s="7" t="s">
        <v>75</v>
      </c>
      <c r="W138" s="7" t="str">
        <f t="shared" si="69"/>
        <v/>
      </c>
      <c r="X138" s="7" t="str">
        <f t="shared" si="70"/>
        <v/>
      </c>
      <c r="Y138" s="7" t="str">
        <f t="shared" si="71"/>
        <v/>
      </c>
      <c r="Z138" s="7" t="str">
        <f t="shared" si="72"/>
        <v/>
      </c>
      <c r="AA138" s="7" t="str">
        <f t="shared" si="73"/>
        <v/>
      </c>
      <c r="AB138" s="7" t="str">
        <f t="shared" si="74"/>
        <v/>
      </c>
      <c r="AC138" s="7" t="str">
        <f t="shared" si="75"/>
        <v/>
      </c>
      <c r="AF138" s="7" t="s">
        <v>75</v>
      </c>
      <c r="AG138" s="7" t="str">
        <f t="shared" si="53"/>
        <v/>
      </c>
      <c r="AH138" s="7" t="str">
        <f t="shared" si="54"/>
        <v/>
      </c>
      <c r="AI138" s="7" t="str">
        <f t="shared" si="55"/>
        <v/>
      </c>
      <c r="AJ138" s="7" t="str">
        <f t="shared" si="56"/>
        <v/>
      </c>
      <c r="AK138" s="7" t="str">
        <f t="shared" si="57"/>
        <v/>
      </c>
      <c r="AL138" s="7" t="str">
        <f t="shared" si="58"/>
        <v/>
      </c>
      <c r="AM138" s="7" t="str">
        <f t="shared" si="59"/>
        <v/>
      </c>
    </row>
    <row r="139" spans="1:39">
      <c r="A139" s="7">
        <v>4</v>
      </c>
      <c r="B139" s="26" t="s">
        <v>13</v>
      </c>
      <c r="C139" s="79"/>
      <c r="D139" s="80"/>
      <c r="E139" s="80"/>
      <c r="F139" s="80"/>
      <c r="G139" s="80"/>
      <c r="H139" s="80"/>
      <c r="I139" s="73"/>
      <c r="V139" s="7" t="s">
        <v>75</v>
      </c>
      <c r="W139" s="7" t="str">
        <f t="shared" si="69"/>
        <v/>
      </c>
      <c r="X139" s="7" t="str">
        <f t="shared" si="70"/>
        <v/>
      </c>
      <c r="Y139" s="7" t="str">
        <f t="shared" si="71"/>
        <v/>
      </c>
      <c r="Z139" s="7" t="str">
        <f t="shared" si="72"/>
        <v/>
      </c>
      <c r="AA139" s="7" t="str">
        <f t="shared" si="73"/>
        <v/>
      </c>
      <c r="AB139" s="7" t="str">
        <f t="shared" si="74"/>
        <v/>
      </c>
      <c r="AC139" s="7" t="str">
        <f t="shared" si="75"/>
        <v/>
      </c>
      <c r="AF139" s="7" t="s">
        <v>75</v>
      </c>
      <c r="AG139" s="7" t="str">
        <f t="shared" si="53"/>
        <v/>
      </c>
      <c r="AH139" s="7" t="str">
        <f t="shared" si="54"/>
        <v/>
      </c>
      <c r="AI139" s="7" t="str">
        <f t="shared" si="55"/>
        <v/>
      </c>
      <c r="AJ139" s="7" t="str">
        <f t="shared" si="56"/>
        <v/>
      </c>
      <c r="AK139" s="7" t="str">
        <f t="shared" si="57"/>
        <v/>
      </c>
      <c r="AL139" s="7" t="str">
        <f t="shared" si="58"/>
        <v/>
      </c>
      <c r="AM139" s="7" t="str">
        <f t="shared" si="59"/>
        <v/>
      </c>
    </row>
    <row r="140" spans="1:39">
      <c r="A140" s="7">
        <v>5</v>
      </c>
      <c r="B140" s="26" t="s">
        <v>13</v>
      </c>
      <c r="C140" s="79"/>
      <c r="D140" s="80"/>
      <c r="E140" s="80"/>
      <c r="F140" s="80"/>
      <c r="G140" s="80"/>
      <c r="H140" s="80"/>
      <c r="I140" s="73"/>
      <c r="V140" s="7" t="s">
        <v>75</v>
      </c>
      <c r="W140" s="7" t="str">
        <f t="shared" si="69"/>
        <v/>
      </c>
      <c r="X140" s="7" t="str">
        <f t="shared" si="70"/>
        <v/>
      </c>
      <c r="Y140" s="7" t="str">
        <f t="shared" si="71"/>
        <v/>
      </c>
      <c r="Z140" s="7" t="str">
        <f t="shared" si="72"/>
        <v/>
      </c>
      <c r="AA140" s="7" t="str">
        <f t="shared" si="73"/>
        <v/>
      </c>
      <c r="AB140" s="7" t="str">
        <f t="shared" si="74"/>
        <v/>
      </c>
      <c r="AC140" s="7" t="str">
        <f t="shared" si="75"/>
        <v/>
      </c>
      <c r="AF140" s="7" t="s">
        <v>75</v>
      </c>
      <c r="AG140" s="7" t="str">
        <f t="shared" si="53"/>
        <v/>
      </c>
      <c r="AH140" s="7" t="str">
        <f t="shared" si="54"/>
        <v/>
      </c>
      <c r="AI140" s="7" t="str">
        <f t="shared" si="55"/>
        <v/>
      </c>
      <c r="AJ140" s="7" t="str">
        <f t="shared" si="56"/>
        <v/>
      </c>
      <c r="AK140" s="7" t="str">
        <f t="shared" si="57"/>
        <v/>
      </c>
      <c r="AL140" s="7" t="str">
        <f t="shared" si="58"/>
        <v/>
      </c>
      <c r="AM140" s="7" t="str">
        <f t="shared" si="59"/>
        <v/>
      </c>
    </row>
    <row r="141" spans="1:39">
      <c r="A141" s="7">
        <v>6</v>
      </c>
      <c r="B141" s="26" t="s">
        <v>13</v>
      </c>
      <c r="C141" s="79"/>
      <c r="D141" s="80"/>
      <c r="E141" s="80"/>
      <c r="F141" s="80"/>
      <c r="G141" s="80"/>
      <c r="H141" s="80"/>
      <c r="I141" s="73"/>
      <c r="V141" s="7" t="s">
        <v>75</v>
      </c>
      <c r="W141" s="7" t="str">
        <f t="shared" si="69"/>
        <v/>
      </c>
      <c r="X141" s="7" t="str">
        <f t="shared" si="70"/>
        <v/>
      </c>
      <c r="Y141" s="7" t="str">
        <f t="shared" si="71"/>
        <v/>
      </c>
      <c r="Z141" s="7" t="str">
        <f t="shared" si="72"/>
        <v/>
      </c>
      <c r="AA141" s="7" t="str">
        <f t="shared" si="73"/>
        <v/>
      </c>
      <c r="AB141" s="7" t="str">
        <f t="shared" si="74"/>
        <v/>
      </c>
      <c r="AC141" s="7" t="str">
        <f t="shared" si="75"/>
        <v/>
      </c>
      <c r="AF141" s="7" t="s">
        <v>75</v>
      </c>
      <c r="AG141" s="7" t="str">
        <f t="shared" si="53"/>
        <v/>
      </c>
      <c r="AH141" s="7" t="str">
        <f t="shared" si="54"/>
        <v/>
      </c>
      <c r="AI141" s="7" t="str">
        <f t="shared" si="55"/>
        <v/>
      </c>
      <c r="AJ141" s="7" t="str">
        <f t="shared" si="56"/>
        <v/>
      </c>
      <c r="AK141" s="7" t="str">
        <f t="shared" si="57"/>
        <v/>
      </c>
      <c r="AL141" s="7" t="str">
        <f t="shared" si="58"/>
        <v/>
      </c>
      <c r="AM141" s="7" t="str">
        <f t="shared" si="59"/>
        <v/>
      </c>
    </row>
    <row r="142" spans="1:39">
      <c r="A142" s="7">
        <v>7</v>
      </c>
      <c r="B142" s="26" t="s">
        <v>13</v>
      </c>
      <c r="C142" s="79"/>
      <c r="D142" s="80"/>
      <c r="E142" s="80"/>
      <c r="F142" s="80"/>
      <c r="G142" s="80"/>
      <c r="H142" s="80"/>
      <c r="I142" s="73"/>
      <c r="V142" s="7" t="s">
        <v>75</v>
      </c>
      <c r="W142" s="7" t="str">
        <f t="shared" si="69"/>
        <v/>
      </c>
      <c r="X142" s="7" t="str">
        <f t="shared" si="70"/>
        <v/>
      </c>
      <c r="Y142" s="7" t="str">
        <f t="shared" si="71"/>
        <v/>
      </c>
      <c r="Z142" s="7" t="str">
        <f t="shared" si="72"/>
        <v/>
      </c>
      <c r="AA142" s="7" t="str">
        <f t="shared" si="73"/>
        <v/>
      </c>
      <c r="AB142" s="7" t="str">
        <f t="shared" si="74"/>
        <v/>
      </c>
      <c r="AC142" s="7" t="str">
        <f t="shared" si="75"/>
        <v/>
      </c>
      <c r="AF142" s="7" t="s">
        <v>75</v>
      </c>
      <c r="AG142" s="7" t="str">
        <f t="shared" si="53"/>
        <v/>
      </c>
      <c r="AH142" s="7" t="str">
        <f t="shared" si="54"/>
        <v/>
      </c>
      <c r="AI142" s="7" t="str">
        <f t="shared" si="55"/>
        <v/>
      </c>
      <c r="AJ142" s="7" t="str">
        <f t="shared" si="56"/>
        <v/>
      </c>
      <c r="AK142" s="7" t="str">
        <f t="shared" si="57"/>
        <v/>
      </c>
      <c r="AL142" s="7" t="str">
        <f t="shared" si="58"/>
        <v/>
      </c>
      <c r="AM142" s="7" t="str">
        <f t="shared" si="59"/>
        <v/>
      </c>
    </row>
    <row r="143" spans="1:39">
      <c r="A143" s="7">
        <v>8</v>
      </c>
      <c r="B143" s="26" t="s">
        <v>13</v>
      </c>
      <c r="C143" s="79"/>
      <c r="D143" s="80"/>
      <c r="E143" s="80"/>
      <c r="F143" s="80"/>
      <c r="G143" s="80"/>
      <c r="H143" s="80"/>
      <c r="I143" s="73"/>
      <c r="V143" s="7" t="s">
        <v>75</v>
      </c>
      <c r="W143" s="7" t="str">
        <f t="shared" si="69"/>
        <v/>
      </c>
      <c r="X143" s="7" t="str">
        <f t="shared" si="70"/>
        <v/>
      </c>
      <c r="Y143" s="7" t="str">
        <f t="shared" si="71"/>
        <v/>
      </c>
      <c r="Z143" s="7" t="str">
        <f t="shared" si="72"/>
        <v/>
      </c>
      <c r="AA143" s="7" t="str">
        <f t="shared" si="73"/>
        <v/>
      </c>
      <c r="AB143" s="7" t="str">
        <f t="shared" si="74"/>
        <v/>
      </c>
      <c r="AC143" s="7" t="str">
        <f t="shared" si="75"/>
        <v/>
      </c>
      <c r="AF143" s="7" t="s">
        <v>75</v>
      </c>
      <c r="AG143" s="7" t="str">
        <f t="shared" si="53"/>
        <v/>
      </c>
      <c r="AH143" s="7" t="str">
        <f t="shared" si="54"/>
        <v/>
      </c>
      <c r="AI143" s="7" t="str">
        <f t="shared" si="55"/>
        <v/>
      </c>
      <c r="AJ143" s="7" t="str">
        <f t="shared" si="56"/>
        <v/>
      </c>
      <c r="AK143" s="7" t="str">
        <f t="shared" si="57"/>
        <v/>
      </c>
      <c r="AL143" s="7" t="str">
        <f t="shared" si="58"/>
        <v/>
      </c>
      <c r="AM143" s="7" t="str">
        <f t="shared" si="59"/>
        <v/>
      </c>
    </row>
    <row r="144" spans="1:39">
      <c r="A144" s="7">
        <v>9</v>
      </c>
      <c r="B144" s="26" t="s">
        <v>13</v>
      </c>
      <c r="C144" s="79"/>
      <c r="D144" s="80"/>
      <c r="E144" s="80"/>
      <c r="F144" s="80"/>
      <c r="G144" s="80"/>
      <c r="H144" s="80"/>
      <c r="I144" s="73"/>
      <c r="V144" s="7" t="s">
        <v>75</v>
      </c>
      <c r="W144" s="7" t="str">
        <f t="shared" si="69"/>
        <v/>
      </c>
      <c r="X144" s="7" t="str">
        <f t="shared" si="70"/>
        <v/>
      </c>
      <c r="Y144" s="7" t="str">
        <f t="shared" si="71"/>
        <v/>
      </c>
      <c r="Z144" s="7" t="str">
        <f t="shared" si="72"/>
        <v/>
      </c>
      <c r="AA144" s="7" t="str">
        <f t="shared" si="73"/>
        <v/>
      </c>
      <c r="AB144" s="7" t="str">
        <f t="shared" si="74"/>
        <v/>
      </c>
      <c r="AC144" s="7" t="str">
        <f t="shared" si="75"/>
        <v/>
      </c>
      <c r="AF144" s="7" t="s">
        <v>75</v>
      </c>
      <c r="AG144" s="7" t="str">
        <f t="shared" si="53"/>
        <v/>
      </c>
      <c r="AH144" s="7" t="str">
        <f t="shared" si="54"/>
        <v/>
      </c>
      <c r="AI144" s="7" t="str">
        <f t="shared" si="55"/>
        <v/>
      </c>
      <c r="AJ144" s="7" t="str">
        <f t="shared" si="56"/>
        <v/>
      </c>
      <c r="AK144" s="7" t="str">
        <f t="shared" si="57"/>
        <v/>
      </c>
      <c r="AL144" s="7" t="str">
        <f t="shared" si="58"/>
        <v/>
      </c>
      <c r="AM144" s="7" t="str">
        <f t="shared" si="59"/>
        <v/>
      </c>
    </row>
    <row r="145" spans="1:39">
      <c r="A145" s="7">
        <v>10</v>
      </c>
      <c r="B145" s="26" t="s">
        <v>13</v>
      </c>
      <c r="C145" s="79"/>
      <c r="D145" s="80"/>
      <c r="E145" s="80"/>
      <c r="F145" s="80"/>
      <c r="G145" s="80"/>
      <c r="H145" s="80"/>
      <c r="I145" s="73"/>
      <c r="V145" s="7" t="s">
        <v>75</v>
      </c>
      <c r="W145" s="7" t="str">
        <f t="shared" si="69"/>
        <v/>
      </c>
      <c r="X145" s="7" t="str">
        <f t="shared" si="70"/>
        <v/>
      </c>
      <c r="Y145" s="7" t="str">
        <f t="shared" si="71"/>
        <v/>
      </c>
      <c r="Z145" s="7" t="str">
        <f t="shared" si="72"/>
        <v/>
      </c>
      <c r="AA145" s="7" t="str">
        <f t="shared" si="73"/>
        <v/>
      </c>
      <c r="AB145" s="7" t="str">
        <f t="shared" si="74"/>
        <v/>
      </c>
      <c r="AC145" s="7" t="str">
        <f t="shared" si="75"/>
        <v/>
      </c>
      <c r="AF145" s="7" t="s">
        <v>75</v>
      </c>
      <c r="AG145" s="7" t="str">
        <f t="shared" ref="AG145:AG208" si="76">IF(W145="","",(W145-$AE$15)^2)</f>
        <v/>
      </c>
      <c r="AH145" s="7" t="str">
        <f t="shared" ref="AH145:AH208" si="77">IF(X145="","",(X145-$AE$15)^2)</f>
        <v/>
      </c>
      <c r="AI145" s="7" t="str">
        <f t="shared" ref="AI145:AI208" si="78">IF(Y145="","",(Y145-$AE$15)^2)</f>
        <v/>
      </c>
      <c r="AJ145" s="7" t="str">
        <f t="shared" ref="AJ145:AJ208" si="79">IF(Z145="","",(Z145-$AE$15)^2)</f>
        <v/>
      </c>
      <c r="AK145" s="7" t="str">
        <f t="shared" ref="AK145:AK208" si="80">IF(AA145="","",(AA145-$AE$15)^2)</f>
        <v/>
      </c>
      <c r="AL145" s="7" t="str">
        <f t="shared" ref="AL145:AL208" si="81">IF(AB145="","",(AB145-$AE$15)^2)</f>
        <v/>
      </c>
      <c r="AM145" s="7" t="str">
        <f t="shared" ref="AM145:AM208" si="82">IF(AC145="","",(AC145-$AE$15)^2)</f>
        <v/>
      </c>
    </row>
    <row r="146" spans="1:39">
      <c r="A146" s="7">
        <v>11</v>
      </c>
      <c r="B146" s="26" t="s">
        <v>13</v>
      </c>
      <c r="C146" s="79"/>
      <c r="D146" s="80"/>
      <c r="E146" s="80"/>
      <c r="F146" s="80"/>
      <c r="G146" s="80"/>
      <c r="H146" s="80"/>
      <c r="I146" s="73"/>
      <c r="V146" s="7" t="s">
        <v>75</v>
      </c>
      <c r="W146" s="7" t="str">
        <f t="shared" si="69"/>
        <v/>
      </c>
      <c r="X146" s="7" t="str">
        <f t="shared" si="70"/>
        <v/>
      </c>
      <c r="Y146" s="7" t="str">
        <f t="shared" si="71"/>
        <v/>
      </c>
      <c r="Z146" s="7" t="str">
        <f t="shared" si="72"/>
        <v/>
      </c>
      <c r="AA146" s="7" t="str">
        <f t="shared" si="73"/>
        <v/>
      </c>
      <c r="AB146" s="7" t="str">
        <f t="shared" si="74"/>
        <v/>
      </c>
      <c r="AC146" s="7" t="str">
        <f t="shared" si="75"/>
        <v/>
      </c>
      <c r="AF146" s="7" t="s">
        <v>75</v>
      </c>
      <c r="AG146" s="7" t="str">
        <f t="shared" si="76"/>
        <v/>
      </c>
      <c r="AH146" s="7" t="str">
        <f t="shared" si="77"/>
        <v/>
      </c>
      <c r="AI146" s="7" t="str">
        <f t="shared" si="78"/>
        <v/>
      </c>
      <c r="AJ146" s="7" t="str">
        <f t="shared" si="79"/>
        <v/>
      </c>
      <c r="AK146" s="7" t="str">
        <f t="shared" si="80"/>
        <v/>
      </c>
      <c r="AL146" s="7" t="str">
        <f t="shared" si="81"/>
        <v/>
      </c>
      <c r="AM146" s="7" t="str">
        <f t="shared" si="82"/>
        <v/>
      </c>
    </row>
    <row r="147" spans="1:39">
      <c r="A147" s="7">
        <v>12</v>
      </c>
      <c r="B147" s="26" t="s">
        <v>13</v>
      </c>
      <c r="C147" s="79"/>
      <c r="D147" s="80"/>
      <c r="E147" s="80"/>
      <c r="F147" s="80"/>
      <c r="G147" s="80"/>
      <c r="H147" s="80"/>
      <c r="I147" s="73"/>
      <c r="V147" s="7" t="s">
        <v>75</v>
      </c>
      <c r="W147" s="7" t="str">
        <f t="shared" si="69"/>
        <v/>
      </c>
      <c r="X147" s="7" t="str">
        <f t="shared" si="70"/>
        <v/>
      </c>
      <c r="Y147" s="7" t="str">
        <f t="shared" si="71"/>
        <v/>
      </c>
      <c r="Z147" s="7" t="str">
        <f t="shared" si="72"/>
        <v/>
      </c>
      <c r="AA147" s="7" t="str">
        <f t="shared" si="73"/>
        <v/>
      </c>
      <c r="AB147" s="7" t="str">
        <f t="shared" si="74"/>
        <v/>
      </c>
      <c r="AC147" s="7" t="str">
        <f t="shared" si="75"/>
        <v/>
      </c>
      <c r="AF147" s="7" t="s">
        <v>75</v>
      </c>
      <c r="AG147" s="7" t="str">
        <f t="shared" si="76"/>
        <v/>
      </c>
      <c r="AH147" s="7" t="str">
        <f t="shared" si="77"/>
        <v/>
      </c>
      <c r="AI147" s="7" t="str">
        <f t="shared" si="78"/>
        <v/>
      </c>
      <c r="AJ147" s="7" t="str">
        <f t="shared" si="79"/>
        <v/>
      </c>
      <c r="AK147" s="7" t="str">
        <f t="shared" si="80"/>
        <v/>
      </c>
      <c r="AL147" s="7" t="str">
        <f t="shared" si="81"/>
        <v/>
      </c>
      <c r="AM147" s="7" t="str">
        <f t="shared" si="82"/>
        <v/>
      </c>
    </row>
    <row r="148" spans="1:39">
      <c r="A148" s="7">
        <v>13</v>
      </c>
      <c r="B148" s="26" t="s">
        <v>13</v>
      </c>
      <c r="C148" s="79"/>
      <c r="D148" s="80"/>
      <c r="E148" s="80"/>
      <c r="F148" s="80"/>
      <c r="G148" s="80"/>
      <c r="H148" s="80"/>
      <c r="I148" s="73"/>
      <c r="V148" s="7" t="s">
        <v>75</v>
      </c>
      <c r="W148" s="7" t="str">
        <f t="shared" si="69"/>
        <v/>
      </c>
      <c r="X148" s="7" t="str">
        <f t="shared" si="70"/>
        <v/>
      </c>
      <c r="Y148" s="7" t="str">
        <f t="shared" si="71"/>
        <v/>
      </c>
      <c r="Z148" s="7" t="str">
        <f t="shared" si="72"/>
        <v/>
      </c>
      <c r="AA148" s="7" t="str">
        <f t="shared" si="73"/>
        <v/>
      </c>
      <c r="AB148" s="7" t="str">
        <f t="shared" si="74"/>
        <v/>
      </c>
      <c r="AC148" s="7" t="str">
        <f t="shared" si="75"/>
        <v/>
      </c>
      <c r="AF148" s="7" t="s">
        <v>75</v>
      </c>
      <c r="AG148" s="7" t="str">
        <f t="shared" si="76"/>
        <v/>
      </c>
      <c r="AH148" s="7" t="str">
        <f t="shared" si="77"/>
        <v/>
      </c>
      <c r="AI148" s="7" t="str">
        <f t="shared" si="78"/>
        <v/>
      </c>
      <c r="AJ148" s="7" t="str">
        <f t="shared" si="79"/>
        <v/>
      </c>
      <c r="AK148" s="7" t="str">
        <f t="shared" si="80"/>
        <v/>
      </c>
      <c r="AL148" s="7" t="str">
        <f t="shared" si="81"/>
        <v/>
      </c>
      <c r="AM148" s="7" t="str">
        <f t="shared" si="82"/>
        <v/>
      </c>
    </row>
    <row r="149" spans="1:39">
      <c r="A149" s="7">
        <v>14</v>
      </c>
      <c r="B149" s="26" t="s">
        <v>13</v>
      </c>
      <c r="C149" s="79"/>
      <c r="D149" s="80"/>
      <c r="E149" s="80"/>
      <c r="F149" s="80"/>
      <c r="G149" s="80"/>
      <c r="H149" s="80"/>
      <c r="I149" s="73"/>
      <c r="V149" s="7" t="s">
        <v>75</v>
      </c>
      <c r="W149" s="7" t="str">
        <f t="shared" si="69"/>
        <v/>
      </c>
      <c r="X149" s="7" t="str">
        <f t="shared" si="70"/>
        <v/>
      </c>
      <c r="Y149" s="7" t="str">
        <f t="shared" si="71"/>
        <v/>
      </c>
      <c r="Z149" s="7" t="str">
        <f t="shared" si="72"/>
        <v/>
      </c>
      <c r="AA149" s="7" t="str">
        <f t="shared" si="73"/>
        <v/>
      </c>
      <c r="AB149" s="7" t="str">
        <f t="shared" si="74"/>
        <v/>
      </c>
      <c r="AC149" s="7" t="str">
        <f t="shared" si="75"/>
        <v/>
      </c>
      <c r="AF149" s="7" t="s">
        <v>75</v>
      </c>
      <c r="AG149" s="7" t="str">
        <f t="shared" si="76"/>
        <v/>
      </c>
      <c r="AH149" s="7" t="str">
        <f t="shared" si="77"/>
        <v/>
      </c>
      <c r="AI149" s="7" t="str">
        <f t="shared" si="78"/>
        <v/>
      </c>
      <c r="AJ149" s="7" t="str">
        <f t="shared" si="79"/>
        <v/>
      </c>
      <c r="AK149" s="7" t="str">
        <f t="shared" si="80"/>
        <v/>
      </c>
      <c r="AL149" s="7" t="str">
        <f t="shared" si="81"/>
        <v/>
      </c>
      <c r="AM149" s="7" t="str">
        <f t="shared" si="82"/>
        <v/>
      </c>
    </row>
    <row r="150" spans="1:39">
      <c r="A150" s="7">
        <v>15</v>
      </c>
      <c r="B150" s="26" t="s">
        <v>13</v>
      </c>
      <c r="C150" s="79"/>
      <c r="D150" s="80"/>
      <c r="E150" s="80"/>
      <c r="F150" s="80"/>
      <c r="G150" s="80"/>
      <c r="H150" s="80"/>
      <c r="I150" s="73"/>
      <c r="V150" s="7" t="s">
        <v>75</v>
      </c>
      <c r="W150" s="7" t="str">
        <f t="shared" si="69"/>
        <v/>
      </c>
      <c r="X150" s="7" t="str">
        <f t="shared" si="70"/>
        <v/>
      </c>
      <c r="Y150" s="7" t="str">
        <f t="shared" si="71"/>
        <v/>
      </c>
      <c r="Z150" s="7" t="str">
        <f t="shared" si="72"/>
        <v/>
      </c>
      <c r="AA150" s="7" t="str">
        <f t="shared" si="73"/>
        <v/>
      </c>
      <c r="AB150" s="7" t="str">
        <f t="shared" si="74"/>
        <v/>
      </c>
      <c r="AC150" s="7" t="str">
        <f t="shared" si="75"/>
        <v/>
      </c>
      <c r="AF150" s="7" t="s">
        <v>75</v>
      </c>
      <c r="AG150" s="7" t="str">
        <f t="shared" si="76"/>
        <v/>
      </c>
      <c r="AH150" s="7" t="str">
        <f t="shared" si="77"/>
        <v/>
      </c>
      <c r="AI150" s="7" t="str">
        <f t="shared" si="78"/>
        <v/>
      </c>
      <c r="AJ150" s="7" t="str">
        <f t="shared" si="79"/>
        <v/>
      </c>
      <c r="AK150" s="7" t="str">
        <f t="shared" si="80"/>
        <v/>
      </c>
      <c r="AL150" s="7" t="str">
        <f t="shared" si="81"/>
        <v/>
      </c>
      <c r="AM150" s="7" t="str">
        <f t="shared" si="82"/>
        <v/>
      </c>
    </row>
    <row r="151" spans="1:39">
      <c r="A151" s="7">
        <v>16</v>
      </c>
      <c r="B151" s="26" t="s">
        <v>13</v>
      </c>
      <c r="C151" s="79"/>
      <c r="D151" s="80"/>
      <c r="E151" s="80"/>
      <c r="F151" s="80"/>
      <c r="G151" s="80"/>
      <c r="H151" s="80"/>
      <c r="I151" s="73"/>
      <c r="V151" s="7" t="s">
        <v>75</v>
      </c>
      <c r="W151" s="7" t="str">
        <f t="shared" si="69"/>
        <v/>
      </c>
      <c r="X151" s="7" t="str">
        <f t="shared" si="70"/>
        <v/>
      </c>
      <c r="Y151" s="7" t="str">
        <f t="shared" si="71"/>
        <v/>
      </c>
      <c r="Z151" s="7" t="str">
        <f t="shared" si="72"/>
        <v/>
      </c>
      <c r="AA151" s="7" t="str">
        <f t="shared" si="73"/>
        <v/>
      </c>
      <c r="AB151" s="7" t="str">
        <f t="shared" si="74"/>
        <v/>
      </c>
      <c r="AC151" s="7" t="str">
        <f t="shared" si="75"/>
        <v/>
      </c>
      <c r="AF151" s="7" t="s">
        <v>75</v>
      </c>
      <c r="AG151" s="7" t="str">
        <f t="shared" si="76"/>
        <v/>
      </c>
      <c r="AH151" s="7" t="str">
        <f t="shared" si="77"/>
        <v/>
      </c>
      <c r="AI151" s="7" t="str">
        <f t="shared" si="78"/>
        <v/>
      </c>
      <c r="AJ151" s="7" t="str">
        <f t="shared" si="79"/>
        <v/>
      </c>
      <c r="AK151" s="7" t="str">
        <f t="shared" si="80"/>
        <v/>
      </c>
      <c r="AL151" s="7" t="str">
        <f t="shared" si="81"/>
        <v/>
      </c>
      <c r="AM151" s="7" t="str">
        <f t="shared" si="82"/>
        <v/>
      </c>
    </row>
    <row r="152" spans="1:39">
      <c r="A152" s="7">
        <v>17</v>
      </c>
      <c r="B152" s="26" t="s">
        <v>13</v>
      </c>
      <c r="C152" s="79"/>
      <c r="D152" s="80"/>
      <c r="E152" s="80"/>
      <c r="F152" s="80"/>
      <c r="G152" s="80"/>
      <c r="H152" s="80"/>
      <c r="I152" s="73"/>
      <c r="V152" s="7" t="s">
        <v>75</v>
      </c>
      <c r="W152" s="7" t="str">
        <f t="shared" si="69"/>
        <v/>
      </c>
      <c r="X152" s="7" t="str">
        <f t="shared" si="70"/>
        <v/>
      </c>
      <c r="Y152" s="7" t="str">
        <f t="shared" si="71"/>
        <v/>
      </c>
      <c r="Z152" s="7" t="str">
        <f t="shared" si="72"/>
        <v/>
      </c>
      <c r="AA152" s="7" t="str">
        <f t="shared" si="73"/>
        <v/>
      </c>
      <c r="AB152" s="7" t="str">
        <f t="shared" si="74"/>
        <v/>
      </c>
      <c r="AC152" s="7" t="str">
        <f t="shared" si="75"/>
        <v/>
      </c>
      <c r="AF152" s="7" t="s">
        <v>75</v>
      </c>
      <c r="AG152" s="7" t="str">
        <f t="shared" si="76"/>
        <v/>
      </c>
      <c r="AH152" s="7" t="str">
        <f t="shared" si="77"/>
        <v/>
      </c>
      <c r="AI152" s="7" t="str">
        <f t="shared" si="78"/>
        <v/>
      </c>
      <c r="AJ152" s="7" t="str">
        <f t="shared" si="79"/>
        <v/>
      </c>
      <c r="AK152" s="7" t="str">
        <f t="shared" si="80"/>
        <v/>
      </c>
      <c r="AL152" s="7" t="str">
        <f t="shared" si="81"/>
        <v/>
      </c>
      <c r="AM152" s="7" t="str">
        <f t="shared" si="82"/>
        <v/>
      </c>
    </row>
    <row r="153" spans="1:39">
      <c r="A153" s="7">
        <v>18</v>
      </c>
      <c r="B153" s="26" t="s">
        <v>13</v>
      </c>
      <c r="C153" s="79"/>
      <c r="D153" s="80"/>
      <c r="E153" s="80"/>
      <c r="F153" s="80"/>
      <c r="G153" s="80"/>
      <c r="H153" s="80"/>
      <c r="I153" s="73"/>
      <c r="V153" s="7" t="s">
        <v>75</v>
      </c>
      <c r="W153" s="7" t="str">
        <f t="shared" si="69"/>
        <v/>
      </c>
      <c r="X153" s="7" t="str">
        <f t="shared" si="70"/>
        <v/>
      </c>
      <c r="Y153" s="7" t="str">
        <f t="shared" si="71"/>
        <v/>
      </c>
      <c r="Z153" s="7" t="str">
        <f t="shared" si="72"/>
        <v/>
      </c>
      <c r="AA153" s="7" t="str">
        <f t="shared" si="73"/>
        <v/>
      </c>
      <c r="AB153" s="7" t="str">
        <f t="shared" si="74"/>
        <v/>
      </c>
      <c r="AC153" s="7" t="str">
        <f t="shared" si="75"/>
        <v/>
      </c>
      <c r="AF153" s="7" t="s">
        <v>75</v>
      </c>
      <c r="AG153" s="7" t="str">
        <f t="shared" si="76"/>
        <v/>
      </c>
      <c r="AH153" s="7" t="str">
        <f t="shared" si="77"/>
        <v/>
      </c>
      <c r="AI153" s="7" t="str">
        <f t="shared" si="78"/>
        <v/>
      </c>
      <c r="AJ153" s="7" t="str">
        <f t="shared" si="79"/>
        <v/>
      </c>
      <c r="AK153" s="7" t="str">
        <f t="shared" si="80"/>
        <v/>
      </c>
      <c r="AL153" s="7" t="str">
        <f t="shared" si="81"/>
        <v/>
      </c>
      <c r="AM153" s="7" t="str">
        <f t="shared" si="82"/>
        <v/>
      </c>
    </row>
    <row r="154" spans="1:39">
      <c r="A154" s="7">
        <v>19</v>
      </c>
      <c r="B154" s="26" t="s">
        <v>13</v>
      </c>
      <c r="C154" s="79"/>
      <c r="D154" s="80"/>
      <c r="E154" s="80"/>
      <c r="F154" s="80"/>
      <c r="G154" s="80"/>
      <c r="H154" s="80"/>
      <c r="I154" s="73"/>
      <c r="V154" s="7" t="s">
        <v>75</v>
      </c>
      <c r="W154" s="7" t="str">
        <f t="shared" si="69"/>
        <v/>
      </c>
      <c r="X154" s="7" t="str">
        <f t="shared" si="70"/>
        <v/>
      </c>
      <c r="Y154" s="7" t="str">
        <f t="shared" si="71"/>
        <v/>
      </c>
      <c r="Z154" s="7" t="str">
        <f t="shared" si="72"/>
        <v/>
      </c>
      <c r="AA154" s="7" t="str">
        <f t="shared" si="73"/>
        <v/>
      </c>
      <c r="AB154" s="7" t="str">
        <f t="shared" si="74"/>
        <v/>
      </c>
      <c r="AC154" s="7" t="str">
        <f t="shared" si="75"/>
        <v/>
      </c>
      <c r="AF154" s="7" t="s">
        <v>75</v>
      </c>
      <c r="AG154" s="7" t="str">
        <f t="shared" si="76"/>
        <v/>
      </c>
      <c r="AH154" s="7" t="str">
        <f t="shared" si="77"/>
        <v/>
      </c>
      <c r="AI154" s="7" t="str">
        <f t="shared" si="78"/>
        <v/>
      </c>
      <c r="AJ154" s="7" t="str">
        <f t="shared" si="79"/>
        <v/>
      </c>
      <c r="AK154" s="7" t="str">
        <f t="shared" si="80"/>
        <v/>
      </c>
      <c r="AL154" s="7" t="str">
        <f t="shared" si="81"/>
        <v/>
      </c>
      <c r="AM154" s="7" t="str">
        <f t="shared" si="82"/>
        <v/>
      </c>
    </row>
    <row r="155" spans="1:39">
      <c r="A155" s="7">
        <v>20</v>
      </c>
      <c r="B155" s="26" t="s">
        <v>13</v>
      </c>
      <c r="C155" s="79"/>
      <c r="D155" s="80"/>
      <c r="E155" s="80"/>
      <c r="F155" s="80"/>
      <c r="G155" s="80"/>
      <c r="H155" s="80"/>
      <c r="I155" s="73"/>
      <c r="V155" s="7" t="s">
        <v>75</v>
      </c>
      <c r="W155" s="7" t="str">
        <f t="shared" si="69"/>
        <v/>
      </c>
      <c r="X155" s="7" t="str">
        <f t="shared" si="70"/>
        <v/>
      </c>
      <c r="Y155" s="7" t="str">
        <f t="shared" si="71"/>
        <v/>
      </c>
      <c r="Z155" s="7" t="str">
        <f t="shared" si="72"/>
        <v/>
      </c>
      <c r="AA155" s="7" t="str">
        <f t="shared" si="73"/>
        <v/>
      </c>
      <c r="AB155" s="7" t="str">
        <f t="shared" si="74"/>
        <v/>
      </c>
      <c r="AC155" s="7" t="str">
        <f t="shared" si="75"/>
        <v/>
      </c>
      <c r="AF155" s="7" t="s">
        <v>75</v>
      </c>
      <c r="AG155" s="7" t="str">
        <f t="shared" si="76"/>
        <v/>
      </c>
      <c r="AH155" s="7" t="str">
        <f t="shared" si="77"/>
        <v/>
      </c>
      <c r="AI155" s="7" t="str">
        <f t="shared" si="78"/>
        <v/>
      </c>
      <c r="AJ155" s="7" t="str">
        <f t="shared" si="79"/>
        <v/>
      </c>
      <c r="AK155" s="7" t="str">
        <f t="shared" si="80"/>
        <v/>
      </c>
      <c r="AL155" s="7" t="str">
        <f t="shared" si="81"/>
        <v/>
      </c>
      <c r="AM155" s="7" t="str">
        <f t="shared" si="82"/>
        <v/>
      </c>
    </row>
    <row r="156" spans="1:39">
      <c r="A156" s="7">
        <v>21</v>
      </c>
      <c r="B156" s="26" t="s">
        <v>13</v>
      </c>
      <c r="C156" s="79"/>
      <c r="D156" s="80"/>
      <c r="E156" s="80"/>
      <c r="F156" s="80"/>
      <c r="G156" s="80"/>
      <c r="H156" s="80"/>
      <c r="I156" s="73"/>
      <c r="V156" s="7" t="s">
        <v>75</v>
      </c>
      <c r="W156" s="7" t="str">
        <f t="shared" si="69"/>
        <v/>
      </c>
      <c r="X156" s="7" t="str">
        <f t="shared" si="70"/>
        <v/>
      </c>
      <c r="Y156" s="7" t="str">
        <f t="shared" si="71"/>
        <v/>
      </c>
      <c r="Z156" s="7" t="str">
        <f t="shared" si="72"/>
        <v/>
      </c>
      <c r="AA156" s="7" t="str">
        <f t="shared" si="73"/>
        <v/>
      </c>
      <c r="AB156" s="7" t="str">
        <f t="shared" si="74"/>
        <v/>
      </c>
      <c r="AC156" s="7" t="str">
        <f t="shared" si="75"/>
        <v/>
      </c>
      <c r="AF156" s="7" t="s">
        <v>75</v>
      </c>
      <c r="AG156" s="7" t="str">
        <f t="shared" si="76"/>
        <v/>
      </c>
      <c r="AH156" s="7" t="str">
        <f t="shared" si="77"/>
        <v/>
      </c>
      <c r="AI156" s="7" t="str">
        <f t="shared" si="78"/>
        <v/>
      </c>
      <c r="AJ156" s="7" t="str">
        <f t="shared" si="79"/>
        <v/>
      </c>
      <c r="AK156" s="7" t="str">
        <f t="shared" si="80"/>
        <v/>
      </c>
      <c r="AL156" s="7" t="str">
        <f t="shared" si="81"/>
        <v/>
      </c>
      <c r="AM156" s="7" t="str">
        <f t="shared" si="82"/>
        <v/>
      </c>
    </row>
    <row r="157" spans="1:39">
      <c r="A157" s="7">
        <v>22</v>
      </c>
      <c r="B157" s="26" t="s">
        <v>13</v>
      </c>
      <c r="C157" s="79"/>
      <c r="D157" s="80"/>
      <c r="E157" s="80"/>
      <c r="F157" s="80"/>
      <c r="G157" s="80"/>
      <c r="H157" s="80"/>
      <c r="I157" s="73"/>
      <c r="V157" s="7" t="s">
        <v>75</v>
      </c>
      <c r="W157" s="7" t="str">
        <f t="shared" si="69"/>
        <v/>
      </c>
      <c r="X157" s="7" t="str">
        <f t="shared" si="70"/>
        <v/>
      </c>
      <c r="Y157" s="7" t="str">
        <f t="shared" si="71"/>
        <v/>
      </c>
      <c r="Z157" s="7" t="str">
        <f t="shared" si="72"/>
        <v/>
      </c>
      <c r="AA157" s="7" t="str">
        <f t="shared" si="73"/>
        <v/>
      </c>
      <c r="AB157" s="7" t="str">
        <f t="shared" si="74"/>
        <v/>
      </c>
      <c r="AC157" s="7" t="str">
        <f t="shared" si="75"/>
        <v/>
      </c>
      <c r="AF157" s="7" t="s">
        <v>75</v>
      </c>
      <c r="AG157" s="7" t="str">
        <f t="shared" si="76"/>
        <v/>
      </c>
      <c r="AH157" s="7" t="str">
        <f t="shared" si="77"/>
        <v/>
      </c>
      <c r="AI157" s="7" t="str">
        <f t="shared" si="78"/>
        <v/>
      </c>
      <c r="AJ157" s="7" t="str">
        <f t="shared" si="79"/>
        <v/>
      </c>
      <c r="AK157" s="7" t="str">
        <f t="shared" si="80"/>
        <v/>
      </c>
      <c r="AL157" s="7" t="str">
        <f t="shared" si="81"/>
        <v/>
      </c>
      <c r="AM157" s="7" t="str">
        <f t="shared" si="82"/>
        <v/>
      </c>
    </row>
    <row r="158" spans="1:39">
      <c r="A158" s="7">
        <v>23</v>
      </c>
      <c r="B158" s="26" t="s">
        <v>13</v>
      </c>
      <c r="C158" s="79"/>
      <c r="D158" s="80"/>
      <c r="E158" s="80"/>
      <c r="F158" s="80"/>
      <c r="G158" s="80"/>
      <c r="H158" s="80"/>
      <c r="I158" s="73"/>
      <c r="V158" s="7" t="s">
        <v>75</v>
      </c>
      <c r="W158" s="7" t="str">
        <f t="shared" si="69"/>
        <v/>
      </c>
      <c r="X158" s="7" t="str">
        <f t="shared" si="70"/>
        <v/>
      </c>
      <c r="Y158" s="7" t="str">
        <f t="shared" si="71"/>
        <v/>
      </c>
      <c r="Z158" s="7" t="str">
        <f t="shared" si="72"/>
        <v/>
      </c>
      <c r="AA158" s="7" t="str">
        <f t="shared" si="73"/>
        <v/>
      </c>
      <c r="AB158" s="7" t="str">
        <f t="shared" si="74"/>
        <v/>
      </c>
      <c r="AC158" s="7" t="str">
        <f t="shared" si="75"/>
        <v/>
      </c>
      <c r="AF158" s="7" t="s">
        <v>75</v>
      </c>
      <c r="AG158" s="7" t="str">
        <f t="shared" si="76"/>
        <v/>
      </c>
      <c r="AH158" s="7" t="str">
        <f t="shared" si="77"/>
        <v/>
      </c>
      <c r="AI158" s="7" t="str">
        <f t="shared" si="78"/>
        <v/>
      </c>
      <c r="AJ158" s="7" t="str">
        <f t="shared" si="79"/>
        <v/>
      </c>
      <c r="AK158" s="7" t="str">
        <f t="shared" si="80"/>
        <v/>
      </c>
      <c r="AL158" s="7" t="str">
        <f t="shared" si="81"/>
        <v/>
      </c>
      <c r="AM158" s="7" t="str">
        <f t="shared" si="82"/>
        <v/>
      </c>
    </row>
    <row r="159" spans="1:39">
      <c r="A159" s="7">
        <v>24</v>
      </c>
      <c r="B159" s="26" t="s">
        <v>13</v>
      </c>
      <c r="C159" s="79"/>
      <c r="D159" s="80"/>
      <c r="E159" s="80"/>
      <c r="F159" s="80"/>
      <c r="G159" s="80"/>
      <c r="H159" s="80"/>
      <c r="I159" s="73"/>
      <c r="V159" s="7" t="s">
        <v>75</v>
      </c>
      <c r="W159" s="7" t="str">
        <f t="shared" si="69"/>
        <v/>
      </c>
      <c r="X159" s="7" t="str">
        <f t="shared" si="70"/>
        <v/>
      </c>
      <c r="Y159" s="7" t="str">
        <f t="shared" si="71"/>
        <v/>
      </c>
      <c r="Z159" s="7" t="str">
        <f t="shared" si="72"/>
        <v/>
      </c>
      <c r="AA159" s="7" t="str">
        <f t="shared" si="73"/>
        <v/>
      </c>
      <c r="AB159" s="7" t="str">
        <f t="shared" si="74"/>
        <v/>
      </c>
      <c r="AC159" s="7" t="str">
        <f t="shared" si="75"/>
        <v/>
      </c>
      <c r="AF159" s="7" t="s">
        <v>75</v>
      </c>
      <c r="AG159" s="7" t="str">
        <f t="shared" si="76"/>
        <v/>
      </c>
      <c r="AH159" s="7" t="str">
        <f t="shared" si="77"/>
        <v/>
      </c>
      <c r="AI159" s="7" t="str">
        <f t="shared" si="78"/>
        <v/>
      </c>
      <c r="AJ159" s="7" t="str">
        <f t="shared" si="79"/>
        <v/>
      </c>
      <c r="AK159" s="7" t="str">
        <f t="shared" si="80"/>
        <v/>
      </c>
      <c r="AL159" s="7" t="str">
        <f t="shared" si="81"/>
        <v/>
      </c>
      <c r="AM159" s="7" t="str">
        <f t="shared" si="82"/>
        <v/>
      </c>
    </row>
    <row r="160" spans="1:39">
      <c r="A160" s="7">
        <v>25</v>
      </c>
      <c r="B160" s="26" t="s">
        <v>13</v>
      </c>
      <c r="C160" s="79"/>
      <c r="D160" s="80"/>
      <c r="E160" s="80"/>
      <c r="F160" s="80"/>
      <c r="G160" s="80"/>
      <c r="H160" s="80"/>
      <c r="I160" s="73"/>
      <c r="V160" s="7" t="s">
        <v>75</v>
      </c>
      <c r="W160" s="7" t="str">
        <f t="shared" si="69"/>
        <v/>
      </c>
      <c r="X160" s="7" t="str">
        <f t="shared" si="70"/>
        <v/>
      </c>
      <c r="Y160" s="7" t="str">
        <f t="shared" si="71"/>
        <v/>
      </c>
      <c r="Z160" s="7" t="str">
        <f t="shared" si="72"/>
        <v/>
      </c>
      <c r="AA160" s="7" t="str">
        <f t="shared" si="73"/>
        <v/>
      </c>
      <c r="AB160" s="7" t="str">
        <f t="shared" si="74"/>
        <v/>
      </c>
      <c r="AC160" s="7" t="str">
        <f t="shared" si="75"/>
        <v/>
      </c>
      <c r="AF160" s="7" t="s">
        <v>75</v>
      </c>
      <c r="AG160" s="7" t="str">
        <f t="shared" si="76"/>
        <v/>
      </c>
      <c r="AH160" s="7" t="str">
        <f t="shared" si="77"/>
        <v/>
      </c>
      <c r="AI160" s="7" t="str">
        <f t="shared" si="78"/>
        <v/>
      </c>
      <c r="AJ160" s="7" t="str">
        <f t="shared" si="79"/>
        <v/>
      </c>
      <c r="AK160" s="7" t="str">
        <f t="shared" si="80"/>
        <v/>
      </c>
      <c r="AL160" s="7" t="str">
        <f t="shared" si="81"/>
        <v/>
      </c>
      <c r="AM160" s="7" t="str">
        <f t="shared" si="82"/>
        <v/>
      </c>
    </row>
    <row r="161" spans="1:39">
      <c r="A161" s="7">
        <v>26</v>
      </c>
      <c r="B161" s="26" t="s">
        <v>13</v>
      </c>
      <c r="C161" s="79"/>
      <c r="D161" s="80"/>
      <c r="E161" s="80"/>
      <c r="F161" s="80"/>
      <c r="G161" s="80"/>
      <c r="H161" s="80"/>
      <c r="I161" s="73"/>
      <c r="V161" s="7" t="s">
        <v>75</v>
      </c>
      <c r="W161" s="7" t="str">
        <f t="shared" si="69"/>
        <v/>
      </c>
      <c r="X161" s="7" t="str">
        <f t="shared" si="70"/>
        <v/>
      </c>
      <c r="Y161" s="7" t="str">
        <f t="shared" si="71"/>
        <v/>
      </c>
      <c r="Z161" s="7" t="str">
        <f t="shared" si="72"/>
        <v/>
      </c>
      <c r="AA161" s="7" t="str">
        <f t="shared" si="73"/>
        <v/>
      </c>
      <c r="AB161" s="7" t="str">
        <f t="shared" si="74"/>
        <v/>
      </c>
      <c r="AC161" s="7" t="str">
        <f t="shared" si="75"/>
        <v/>
      </c>
      <c r="AF161" s="7" t="s">
        <v>75</v>
      </c>
      <c r="AG161" s="7" t="str">
        <f t="shared" si="76"/>
        <v/>
      </c>
      <c r="AH161" s="7" t="str">
        <f t="shared" si="77"/>
        <v/>
      </c>
      <c r="AI161" s="7" t="str">
        <f t="shared" si="78"/>
        <v/>
      </c>
      <c r="AJ161" s="7" t="str">
        <f t="shared" si="79"/>
        <v/>
      </c>
      <c r="AK161" s="7" t="str">
        <f t="shared" si="80"/>
        <v/>
      </c>
      <c r="AL161" s="7" t="str">
        <f t="shared" si="81"/>
        <v/>
      </c>
      <c r="AM161" s="7" t="str">
        <f t="shared" si="82"/>
        <v/>
      </c>
    </row>
    <row r="162" spans="1:39">
      <c r="A162" s="7">
        <v>27</v>
      </c>
      <c r="B162" s="26" t="s">
        <v>13</v>
      </c>
      <c r="C162" s="79"/>
      <c r="D162" s="80"/>
      <c r="E162" s="80"/>
      <c r="F162" s="80"/>
      <c r="G162" s="80"/>
      <c r="H162" s="80"/>
      <c r="I162" s="73"/>
      <c r="V162" s="7" t="s">
        <v>75</v>
      </c>
      <c r="W162" s="7" t="str">
        <f t="shared" si="69"/>
        <v/>
      </c>
      <c r="X162" s="7" t="str">
        <f t="shared" si="70"/>
        <v/>
      </c>
      <c r="Y162" s="7" t="str">
        <f t="shared" si="71"/>
        <v/>
      </c>
      <c r="Z162" s="7" t="str">
        <f t="shared" si="72"/>
        <v/>
      </c>
      <c r="AA162" s="7" t="str">
        <f t="shared" si="73"/>
        <v/>
      </c>
      <c r="AB162" s="7" t="str">
        <f t="shared" si="74"/>
        <v/>
      </c>
      <c r="AC162" s="7" t="str">
        <f t="shared" si="75"/>
        <v/>
      </c>
      <c r="AF162" s="7" t="s">
        <v>75</v>
      </c>
      <c r="AG162" s="7" t="str">
        <f t="shared" si="76"/>
        <v/>
      </c>
      <c r="AH162" s="7" t="str">
        <f t="shared" si="77"/>
        <v/>
      </c>
      <c r="AI162" s="7" t="str">
        <f t="shared" si="78"/>
        <v/>
      </c>
      <c r="AJ162" s="7" t="str">
        <f t="shared" si="79"/>
        <v/>
      </c>
      <c r="AK162" s="7" t="str">
        <f t="shared" si="80"/>
        <v/>
      </c>
      <c r="AL162" s="7" t="str">
        <f t="shared" si="81"/>
        <v/>
      </c>
      <c r="AM162" s="7" t="str">
        <f t="shared" si="82"/>
        <v/>
      </c>
    </row>
    <row r="163" spans="1:39">
      <c r="A163" s="7">
        <v>28</v>
      </c>
      <c r="B163" s="26" t="s">
        <v>13</v>
      </c>
      <c r="C163" s="79"/>
      <c r="D163" s="80"/>
      <c r="E163" s="80"/>
      <c r="F163" s="80"/>
      <c r="G163" s="80"/>
      <c r="H163" s="80"/>
      <c r="I163" s="73"/>
      <c r="V163" s="7" t="s">
        <v>75</v>
      </c>
      <c r="W163" s="7" t="str">
        <f t="shared" si="69"/>
        <v/>
      </c>
      <c r="X163" s="7" t="str">
        <f t="shared" si="70"/>
        <v/>
      </c>
      <c r="Y163" s="7" t="str">
        <f t="shared" si="71"/>
        <v/>
      </c>
      <c r="Z163" s="7" t="str">
        <f t="shared" si="72"/>
        <v/>
      </c>
      <c r="AA163" s="7" t="str">
        <f t="shared" si="73"/>
        <v/>
      </c>
      <c r="AB163" s="7" t="str">
        <f t="shared" si="74"/>
        <v/>
      </c>
      <c r="AC163" s="7" t="str">
        <f t="shared" si="75"/>
        <v/>
      </c>
      <c r="AF163" s="7" t="s">
        <v>75</v>
      </c>
      <c r="AG163" s="7" t="str">
        <f t="shared" si="76"/>
        <v/>
      </c>
      <c r="AH163" s="7" t="str">
        <f t="shared" si="77"/>
        <v/>
      </c>
      <c r="AI163" s="7" t="str">
        <f t="shared" si="78"/>
        <v/>
      </c>
      <c r="AJ163" s="7" t="str">
        <f t="shared" si="79"/>
        <v/>
      </c>
      <c r="AK163" s="7" t="str">
        <f t="shared" si="80"/>
        <v/>
      </c>
      <c r="AL163" s="7" t="str">
        <f t="shared" si="81"/>
        <v/>
      </c>
      <c r="AM163" s="7" t="str">
        <f t="shared" si="82"/>
        <v/>
      </c>
    </row>
    <row r="164" spans="1:39">
      <c r="A164" s="7">
        <v>29</v>
      </c>
      <c r="B164" s="26" t="s">
        <v>13</v>
      </c>
      <c r="C164" s="79"/>
      <c r="D164" s="80"/>
      <c r="E164" s="80"/>
      <c r="F164" s="80"/>
      <c r="G164" s="80"/>
      <c r="H164" s="80"/>
      <c r="I164" s="73"/>
      <c r="V164" s="7" t="s">
        <v>75</v>
      </c>
      <c r="W164" s="7" t="str">
        <f t="shared" si="69"/>
        <v/>
      </c>
      <c r="X164" s="7" t="str">
        <f t="shared" si="70"/>
        <v/>
      </c>
      <c r="Y164" s="7" t="str">
        <f t="shared" si="71"/>
        <v/>
      </c>
      <c r="Z164" s="7" t="str">
        <f t="shared" si="72"/>
        <v/>
      </c>
      <c r="AA164" s="7" t="str">
        <f t="shared" si="73"/>
        <v/>
      </c>
      <c r="AB164" s="7" t="str">
        <f t="shared" si="74"/>
        <v/>
      </c>
      <c r="AC164" s="7" t="str">
        <f t="shared" si="75"/>
        <v/>
      </c>
      <c r="AF164" s="7" t="s">
        <v>75</v>
      </c>
      <c r="AG164" s="7" t="str">
        <f t="shared" si="76"/>
        <v/>
      </c>
      <c r="AH164" s="7" t="str">
        <f t="shared" si="77"/>
        <v/>
      </c>
      <c r="AI164" s="7" t="str">
        <f t="shared" si="78"/>
        <v/>
      </c>
      <c r="AJ164" s="7" t="str">
        <f t="shared" si="79"/>
        <v/>
      </c>
      <c r="AK164" s="7" t="str">
        <f t="shared" si="80"/>
        <v/>
      </c>
      <c r="AL164" s="7" t="str">
        <f t="shared" si="81"/>
        <v/>
      </c>
      <c r="AM164" s="7" t="str">
        <f t="shared" si="82"/>
        <v/>
      </c>
    </row>
    <row r="165" spans="1:39" ht="13.8" thickBot="1">
      <c r="A165" s="31">
        <v>30</v>
      </c>
      <c r="B165" s="32" t="s">
        <v>13</v>
      </c>
      <c r="C165" s="76"/>
      <c r="D165" s="74"/>
      <c r="E165" s="74"/>
      <c r="F165" s="74"/>
      <c r="G165" s="74"/>
      <c r="H165" s="74"/>
      <c r="I165" s="75"/>
      <c r="J165" s="20"/>
      <c r="V165" s="33" t="s">
        <v>75</v>
      </c>
      <c r="W165" s="7" t="str">
        <f t="shared" si="69"/>
        <v/>
      </c>
      <c r="X165" s="7" t="str">
        <f t="shared" si="70"/>
        <v/>
      </c>
      <c r="Y165" s="7" t="str">
        <f t="shared" si="71"/>
        <v/>
      </c>
      <c r="Z165" s="7" t="str">
        <f t="shared" si="72"/>
        <v/>
      </c>
      <c r="AA165" s="7" t="str">
        <f t="shared" si="73"/>
        <v/>
      </c>
      <c r="AB165" s="7" t="str">
        <f t="shared" si="74"/>
        <v/>
      </c>
      <c r="AC165" s="7" t="str">
        <f t="shared" si="75"/>
        <v/>
      </c>
      <c r="AF165" s="33" t="s">
        <v>75</v>
      </c>
      <c r="AG165" s="7" t="str">
        <f t="shared" si="76"/>
        <v/>
      </c>
      <c r="AH165" s="7" t="str">
        <f t="shared" si="77"/>
        <v/>
      </c>
      <c r="AI165" s="7" t="str">
        <f t="shared" si="78"/>
        <v/>
      </c>
      <c r="AJ165" s="7" t="str">
        <f t="shared" si="79"/>
        <v/>
      </c>
      <c r="AK165" s="7" t="str">
        <f t="shared" si="80"/>
        <v/>
      </c>
      <c r="AL165" s="7" t="str">
        <f t="shared" si="81"/>
        <v/>
      </c>
      <c r="AM165" s="7" t="str">
        <f t="shared" si="82"/>
        <v/>
      </c>
    </row>
    <row r="166" spans="1:39">
      <c r="A166" s="7">
        <v>1</v>
      </c>
      <c r="B166" s="34" t="s">
        <v>14</v>
      </c>
      <c r="C166" s="79"/>
      <c r="D166" s="80"/>
      <c r="E166" s="80"/>
      <c r="F166" s="80"/>
      <c r="G166" s="80"/>
      <c r="H166" s="80"/>
      <c r="I166" s="73"/>
      <c r="V166" s="7" t="s">
        <v>76</v>
      </c>
      <c r="W166" s="7" t="str">
        <f t="shared" ref="W166:AC166" si="83">IF(C166="","",ABS(C166-N$21))</f>
        <v/>
      </c>
      <c r="X166" s="7" t="str">
        <f t="shared" si="83"/>
        <v/>
      </c>
      <c r="Y166" s="7" t="str">
        <f t="shared" si="83"/>
        <v/>
      </c>
      <c r="Z166" s="7" t="str">
        <f t="shared" si="83"/>
        <v/>
      </c>
      <c r="AA166" s="7" t="str">
        <f t="shared" si="83"/>
        <v/>
      </c>
      <c r="AB166" s="7" t="str">
        <f t="shared" si="83"/>
        <v/>
      </c>
      <c r="AC166" s="7" t="str">
        <f t="shared" si="83"/>
        <v/>
      </c>
      <c r="AF166" s="7" t="s">
        <v>76</v>
      </c>
      <c r="AG166" s="7" t="str">
        <f t="shared" si="76"/>
        <v/>
      </c>
      <c r="AH166" s="7" t="str">
        <f t="shared" si="77"/>
        <v/>
      </c>
      <c r="AI166" s="7" t="str">
        <f t="shared" si="78"/>
        <v/>
      </c>
      <c r="AJ166" s="7" t="str">
        <f t="shared" si="79"/>
        <v/>
      </c>
      <c r="AK166" s="7" t="str">
        <f t="shared" si="80"/>
        <v/>
      </c>
      <c r="AL166" s="7" t="str">
        <f t="shared" si="81"/>
        <v/>
      </c>
      <c r="AM166" s="7" t="str">
        <f t="shared" si="82"/>
        <v/>
      </c>
    </row>
    <row r="167" spans="1:39">
      <c r="A167" s="7">
        <v>2</v>
      </c>
      <c r="B167" s="26" t="s">
        <v>14</v>
      </c>
      <c r="C167" s="79"/>
      <c r="D167" s="80"/>
      <c r="E167" s="80"/>
      <c r="F167" s="80"/>
      <c r="G167" s="80"/>
      <c r="H167" s="80"/>
      <c r="I167" s="73"/>
      <c r="V167" s="7" t="s">
        <v>76</v>
      </c>
      <c r="W167" s="7" t="str">
        <f t="shared" ref="W167:W195" si="84">IF(C167="","",ABS(C167-N$21))</f>
        <v/>
      </c>
      <c r="X167" s="7" t="str">
        <f t="shared" ref="X167:X195" si="85">IF(D167="","",ABS(D167-O$21))</f>
        <v/>
      </c>
      <c r="Y167" s="7" t="str">
        <f t="shared" ref="Y167:Y195" si="86">IF(E167="","",ABS(E167-P$21))</f>
        <v/>
      </c>
      <c r="Z167" s="7" t="str">
        <f t="shared" ref="Z167:Z195" si="87">IF(F167="","",ABS(F167-Q$21))</f>
        <v/>
      </c>
      <c r="AA167" s="7" t="str">
        <f t="shared" ref="AA167:AA195" si="88">IF(G167="","",ABS(G167-R$21))</f>
        <v/>
      </c>
      <c r="AB167" s="7" t="str">
        <f t="shared" ref="AB167:AB195" si="89">IF(H167="","",ABS(H167-S$21))</f>
        <v/>
      </c>
      <c r="AC167" s="7" t="str">
        <f t="shared" ref="AC167:AC195" si="90">IF(I167="","",ABS(I167-T$21))</f>
        <v/>
      </c>
      <c r="AF167" s="7" t="s">
        <v>76</v>
      </c>
      <c r="AG167" s="7" t="str">
        <f t="shared" si="76"/>
        <v/>
      </c>
      <c r="AH167" s="7" t="str">
        <f t="shared" si="77"/>
        <v/>
      </c>
      <c r="AI167" s="7" t="str">
        <f t="shared" si="78"/>
        <v/>
      </c>
      <c r="AJ167" s="7" t="str">
        <f t="shared" si="79"/>
        <v/>
      </c>
      <c r="AK167" s="7" t="str">
        <f t="shared" si="80"/>
        <v/>
      </c>
      <c r="AL167" s="7" t="str">
        <f t="shared" si="81"/>
        <v/>
      </c>
      <c r="AM167" s="7" t="str">
        <f t="shared" si="82"/>
        <v/>
      </c>
    </row>
    <row r="168" spans="1:39">
      <c r="A168" s="7">
        <v>3</v>
      </c>
      <c r="B168" s="26" t="s">
        <v>14</v>
      </c>
      <c r="C168" s="79"/>
      <c r="D168" s="80"/>
      <c r="E168" s="80"/>
      <c r="F168" s="80"/>
      <c r="G168" s="80"/>
      <c r="H168" s="80"/>
      <c r="I168" s="73"/>
      <c r="V168" s="7" t="s">
        <v>76</v>
      </c>
      <c r="W168" s="7" t="str">
        <f t="shared" si="84"/>
        <v/>
      </c>
      <c r="X168" s="7" t="str">
        <f t="shared" si="85"/>
        <v/>
      </c>
      <c r="Y168" s="7" t="str">
        <f t="shared" si="86"/>
        <v/>
      </c>
      <c r="Z168" s="7" t="str">
        <f t="shared" si="87"/>
        <v/>
      </c>
      <c r="AA168" s="7" t="str">
        <f t="shared" si="88"/>
        <v/>
      </c>
      <c r="AB168" s="7" t="str">
        <f t="shared" si="89"/>
        <v/>
      </c>
      <c r="AC168" s="7" t="str">
        <f t="shared" si="90"/>
        <v/>
      </c>
      <c r="AF168" s="7" t="s">
        <v>76</v>
      </c>
      <c r="AG168" s="7" t="str">
        <f t="shared" si="76"/>
        <v/>
      </c>
      <c r="AH168" s="7" t="str">
        <f t="shared" si="77"/>
        <v/>
      </c>
      <c r="AI168" s="7" t="str">
        <f t="shared" si="78"/>
        <v/>
      </c>
      <c r="AJ168" s="7" t="str">
        <f t="shared" si="79"/>
        <v/>
      </c>
      <c r="AK168" s="7" t="str">
        <f t="shared" si="80"/>
        <v/>
      </c>
      <c r="AL168" s="7" t="str">
        <f t="shared" si="81"/>
        <v/>
      </c>
      <c r="AM168" s="7" t="str">
        <f t="shared" si="82"/>
        <v/>
      </c>
    </row>
    <row r="169" spans="1:39">
      <c r="A169" s="7">
        <v>4</v>
      </c>
      <c r="B169" s="26" t="s">
        <v>14</v>
      </c>
      <c r="C169" s="79"/>
      <c r="D169" s="80"/>
      <c r="E169" s="80"/>
      <c r="F169" s="80"/>
      <c r="G169" s="80"/>
      <c r="H169" s="80"/>
      <c r="I169" s="73"/>
      <c r="V169" s="7" t="s">
        <v>76</v>
      </c>
      <c r="W169" s="7" t="str">
        <f t="shared" si="84"/>
        <v/>
      </c>
      <c r="X169" s="7" t="str">
        <f t="shared" si="85"/>
        <v/>
      </c>
      <c r="Y169" s="7" t="str">
        <f t="shared" si="86"/>
        <v/>
      </c>
      <c r="Z169" s="7" t="str">
        <f t="shared" si="87"/>
        <v/>
      </c>
      <c r="AA169" s="7" t="str">
        <f t="shared" si="88"/>
        <v/>
      </c>
      <c r="AB169" s="7" t="str">
        <f t="shared" si="89"/>
        <v/>
      </c>
      <c r="AC169" s="7" t="str">
        <f t="shared" si="90"/>
        <v/>
      </c>
      <c r="AF169" s="7" t="s">
        <v>76</v>
      </c>
      <c r="AG169" s="7" t="str">
        <f t="shared" si="76"/>
        <v/>
      </c>
      <c r="AH169" s="7" t="str">
        <f t="shared" si="77"/>
        <v/>
      </c>
      <c r="AI169" s="7" t="str">
        <f t="shared" si="78"/>
        <v/>
      </c>
      <c r="AJ169" s="7" t="str">
        <f t="shared" si="79"/>
        <v/>
      </c>
      <c r="AK169" s="7" t="str">
        <f t="shared" si="80"/>
        <v/>
      </c>
      <c r="AL169" s="7" t="str">
        <f t="shared" si="81"/>
        <v/>
      </c>
      <c r="AM169" s="7" t="str">
        <f t="shared" si="82"/>
        <v/>
      </c>
    </row>
    <row r="170" spans="1:39">
      <c r="A170" s="7">
        <v>5</v>
      </c>
      <c r="B170" s="26" t="s">
        <v>14</v>
      </c>
      <c r="C170" s="79"/>
      <c r="D170" s="80"/>
      <c r="E170" s="80"/>
      <c r="F170" s="80"/>
      <c r="G170" s="80"/>
      <c r="H170" s="80"/>
      <c r="I170" s="73"/>
      <c r="V170" s="7" t="s">
        <v>76</v>
      </c>
      <c r="W170" s="7" t="str">
        <f t="shared" si="84"/>
        <v/>
      </c>
      <c r="X170" s="7" t="str">
        <f t="shared" si="85"/>
        <v/>
      </c>
      <c r="Y170" s="7" t="str">
        <f t="shared" si="86"/>
        <v/>
      </c>
      <c r="Z170" s="7" t="str">
        <f t="shared" si="87"/>
        <v/>
      </c>
      <c r="AA170" s="7" t="str">
        <f t="shared" si="88"/>
        <v/>
      </c>
      <c r="AB170" s="7" t="str">
        <f t="shared" si="89"/>
        <v/>
      </c>
      <c r="AC170" s="7" t="str">
        <f t="shared" si="90"/>
        <v/>
      </c>
      <c r="AF170" s="7" t="s">
        <v>76</v>
      </c>
      <c r="AG170" s="7" t="str">
        <f t="shared" si="76"/>
        <v/>
      </c>
      <c r="AH170" s="7" t="str">
        <f t="shared" si="77"/>
        <v/>
      </c>
      <c r="AI170" s="7" t="str">
        <f t="shared" si="78"/>
        <v/>
      </c>
      <c r="AJ170" s="7" t="str">
        <f t="shared" si="79"/>
        <v/>
      </c>
      <c r="AK170" s="7" t="str">
        <f t="shared" si="80"/>
        <v/>
      </c>
      <c r="AL170" s="7" t="str">
        <f t="shared" si="81"/>
        <v/>
      </c>
      <c r="AM170" s="7" t="str">
        <f t="shared" si="82"/>
        <v/>
      </c>
    </row>
    <row r="171" spans="1:39">
      <c r="A171" s="7">
        <v>6</v>
      </c>
      <c r="B171" s="26" t="s">
        <v>14</v>
      </c>
      <c r="C171" s="79"/>
      <c r="D171" s="80"/>
      <c r="E171" s="80"/>
      <c r="F171" s="80"/>
      <c r="G171" s="80"/>
      <c r="H171" s="80"/>
      <c r="I171" s="73"/>
      <c r="V171" s="7" t="s">
        <v>76</v>
      </c>
      <c r="W171" s="7" t="str">
        <f t="shared" si="84"/>
        <v/>
      </c>
      <c r="X171" s="7" t="str">
        <f t="shared" si="85"/>
        <v/>
      </c>
      <c r="Y171" s="7" t="str">
        <f t="shared" si="86"/>
        <v/>
      </c>
      <c r="Z171" s="7" t="str">
        <f t="shared" si="87"/>
        <v/>
      </c>
      <c r="AA171" s="7" t="str">
        <f t="shared" si="88"/>
        <v/>
      </c>
      <c r="AB171" s="7" t="str">
        <f t="shared" si="89"/>
        <v/>
      </c>
      <c r="AC171" s="7" t="str">
        <f t="shared" si="90"/>
        <v/>
      </c>
      <c r="AF171" s="7" t="s">
        <v>76</v>
      </c>
      <c r="AG171" s="7" t="str">
        <f t="shared" si="76"/>
        <v/>
      </c>
      <c r="AH171" s="7" t="str">
        <f t="shared" si="77"/>
        <v/>
      </c>
      <c r="AI171" s="7" t="str">
        <f t="shared" si="78"/>
        <v/>
      </c>
      <c r="AJ171" s="7" t="str">
        <f t="shared" si="79"/>
        <v/>
      </c>
      <c r="AK171" s="7" t="str">
        <f t="shared" si="80"/>
        <v/>
      </c>
      <c r="AL171" s="7" t="str">
        <f t="shared" si="81"/>
        <v/>
      </c>
      <c r="AM171" s="7" t="str">
        <f t="shared" si="82"/>
        <v/>
      </c>
    </row>
    <row r="172" spans="1:39">
      <c r="A172" s="7">
        <v>7</v>
      </c>
      <c r="B172" s="26" t="s">
        <v>14</v>
      </c>
      <c r="C172" s="79"/>
      <c r="D172" s="80"/>
      <c r="E172" s="80"/>
      <c r="F172" s="80"/>
      <c r="G172" s="80"/>
      <c r="H172" s="80"/>
      <c r="I172" s="73"/>
      <c r="V172" s="7" t="s">
        <v>76</v>
      </c>
      <c r="W172" s="7" t="str">
        <f t="shared" si="84"/>
        <v/>
      </c>
      <c r="X172" s="7" t="str">
        <f t="shared" si="85"/>
        <v/>
      </c>
      <c r="Y172" s="7" t="str">
        <f t="shared" si="86"/>
        <v/>
      </c>
      <c r="Z172" s="7" t="str">
        <f t="shared" si="87"/>
        <v/>
      </c>
      <c r="AA172" s="7" t="str">
        <f t="shared" si="88"/>
        <v/>
      </c>
      <c r="AB172" s="7" t="str">
        <f t="shared" si="89"/>
        <v/>
      </c>
      <c r="AC172" s="7" t="str">
        <f t="shared" si="90"/>
        <v/>
      </c>
      <c r="AF172" s="7" t="s">
        <v>76</v>
      </c>
      <c r="AG172" s="7" t="str">
        <f t="shared" si="76"/>
        <v/>
      </c>
      <c r="AH172" s="7" t="str">
        <f t="shared" si="77"/>
        <v/>
      </c>
      <c r="AI172" s="7" t="str">
        <f t="shared" si="78"/>
        <v/>
      </c>
      <c r="AJ172" s="7" t="str">
        <f t="shared" si="79"/>
        <v/>
      </c>
      <c r="AK172" s="7" t="str">
        <f t="shared" si="80"/>
        <v/>
      </c>
      <c r="AL172" s="7" t="str">
        <f t="shared" si="81"/>
        <v/>
      </c>
      <c r="AM172" s="7" t="str">
        <f t="shared" si="82"/>
        <v/>
      </c>
    </row>
    <row r="173" spans="1:39">
      <c r="A173" s="7">
        <v>8</v>
      </c>
      <c r="B173" s="26" t="s">
        <v>14</v>
      </c>
      <c r="C173" s="79"/>
      <c r="D173" s="80"/>
      <c r="E173" s="80"/>
      <c r="F173" s="80"/>
      <c r="G173" s="80"/>
      <c r="H173" s="80"/>
      <c r="I173" s="73"/>
      <c r="V173" s="7" t="s">
        <v>76</v>
      </c>
      <c r="W173" s="7" t="str">
        <f t="shared" si="84"/>
        <v/>
      </c>
      <c r="X173" s="7" t="str">
        <f t="shared" si="85"/>
        <v/>
      </c>
      <c r="Y173" s="7" t="str">
        <f t="shared" si="86"/>
        <v/>
      </c>
      <c r="Z173" s="7" t="str">
        <f t="shared" si="87"/>
        <v/>
      </c>
      <c r="AA173" s="7" t="str">
        <f t="shared" si="88"/>
        <v/>
      </c>
      <c r="AB173" s="7" t="str">
        <f t="shared" si="89"/>
        <v/>
      </c>
      <c r="AC173" s="7" t="str">
        <f t="shared" si="90"/>
        <v/>
      </c>
      <c r="AF173" s="7" t="s">
        <v>76</v>
      </c>
      <c r="AG173" s="7" t="str">
        <f t="shared" si="76"/>
        <v/>
      </c>
      <c r="AH173" s="7" t="str">
        <f t="shared" si="77"/>
        <v/>
      </c>
      <c r="AI173" s="7" t="str">
        <f t="shared" si="78"/>
        <v/>
      </c>
      <c r="AJ173" s="7" t="str">
        <f t="shared" si="79"/>
        <v/>
      </c>
      <c r="AK173" s="7" t="str">
        <f t="shared" si="80"/>
        <v/>
      </c>
      <c r="AL173" s="7" t="str">
        <f t="shared" si="81"/>
        <v/>
      </c>
      <c r="AM173" s="7" t="str">
        <f t="shared" si="82"/>
        <v/>
      </c>
    </row>
    <row r="174" spans="1:39">
      <c r="A174" s="7">
        <v>9</v>
      </c>
      <c r="B174" s="26" t="s">
        <v>14</v>
      </c>
      <c r="C174" s="79"/>
      <c r="D174" s="80"/>
      <c r="E174" s="80"/>
      <c r="F174" s="80"/>
      <c r="G174" s="80"/>
      <c r="H174" s="80"/>
      <c r="I174" s="73"/>
      <c r="V174" s="7" t="s">
        <v>76</v>
      </c>
      <c r="W174" s="7" t="str">
        <f t="shared" si="84"/>
        <v/>
      </c>
      <c r="X174" s="7" t="str">
        <f t="shared" si="85"/>
        <v/>
      </c>
      <c r="Y174" s="7" t="str">
        <f t="shared" si="86"/>
        <v/>
      </c>
      <c r="Z174" s="7" t="str">
        <f t="shared" si="87"/>
        <v/>
      </c>
      <c r="AA174" s="7" t="str">
        <f t="shared" si="88"/>
        <v/>
      </c>
      <c r="AB174" s="7" t="str">
        <f t="shared" si="89"/>
        <v/>
      </c>
      <c r="AC174" s="7" t="str">
        <f t="shared" si="90"/>
        <v/>
      </c>
      <c r="AF174" s="7" t="s">
        <v>76</v>
      </c>
      <c r="AG174" s="7" t="str">
        <f t="shared" si="76"/>
        <v/>
      </c>
      <c r="AH174" s="7" t="str">
        <f t="shared" si="77"/>
        <v/>
      </c>
      <c r="AI174" s="7" t="str">
        <f t="shared" si="78"/>
        <v/>
      </c>
      <c r="AJ174" s="7" t="str">
        <f t="shared" si="79"/>
        <v/>
      </c>
      <c r="AK174" s="7" t="str">
        <f t="shared" si="80"/>
        <v/>
      </c>
      <c r="AL174" s="7" t="str">
        <f t="shared" si="81"/>
        <v/>
      </c>
      <c r="AM174" s="7" t="str">
        <f t="shared" si="82"/>
        <v/>
      </c>
    </row>
    <row r="175" spans="1:39">
      <c r="A175" s="7">
        <v>10</v>
      </c>
      <c r="B175" s="26" t="s">
        <v>14</v>
      </c>
      <c r="C175" s="79"/>
      <c r="D175" s="80"/>
      <c r="E175" s="80"/>
      <c r="F175" s="80"/>
      <c r="G175" s="80"/>
      <c r="H175" s="80"/>
      <c r="I175" s="73"/>
      <c r="V175" s="7" t="s">
        <v>76</v>
      </c>
      <c r="W175" s="7" t="str">
        <f t="shared" si="84"/>
        <v/>
      </c>
      <c r="X175" s="7" t="str">
        <f t="shared" si="85"/>
        <v/>
      </c>
      <c r="Y175" s="7" t="str">
        <f t="shared" si="86"/>
        <v/>
      </c>
      <c r="Z175" s="7" t="str">
        <f t="shared" si="87"/>
        <v/>
      </c>
      <c r="AA175" s="7" t="str">
        <f t="shared" si="88"/>
        <v/>
      </c>
      <c r="AB175" s="7" t="str">
        <f t="shared" si="89"/>
        <v/>
      </c>
      <c r="AC175" s="7" t="str">
        <f t="shared" si="90"/>
        <v/>
      </c>
      <c r="AF175" s="7" t="s">
        <v>76</v>
      </c>
      <c r="AG175" s="7" t="str">
        <f t="shared" si="76"/>
        <v/>
      </c>
      <c r="AH175" s="7" t="str">
        <f t="shared" si="77"/>
        <v/>
      </c>
      <c r="AI175" s="7" t="str">
        <f t="shared" si="78"/>
        <v/>
      </c>
      <c r="AJ175" s="7" t="str">
        <f t="shared" si="79"/>
        <v/>
      </c>
      <c r="AK175" s="7" t="str">
        <f t="shared" si="80"/>
        <v/>
      </c>
      <c r="AL175" s="7" t="str">
        <f t="shared" si="81"/>
        <v/>
      </c>
      <c r="AM175" s="7" t="str">
        <f t="shared" si="82"/>
        <v/>
      </c>
    </row>
    <row r="176" spans="1:39">
      <c r="A176" s="7">
        <v>11</v>
      </c>
      <c r="B176" s="26" t="s">
        <v>14</v>
      </c>
      <c r="C176" s="79"/>
      <c r="D176" s="80"/>
      <c r="E176" s="80"/>
      <c r="F176" s="80"/>
      <c r="G176" s="80"/>
      <c r="H176" s="80"/>
      <c r="I176" s="73"/>
      <c r="V176" s="7" t="s">
        <v>76</v>
      </c>
      <c r="W176" s="7" t="str">
        <f t="shared" si="84"/>
        <v/>
      </c>
      <c r="X176" s="7" t="str">
        <f t="shared" si="85"/>
        <v/>
      </c>
      <c r="Y176" s="7" t="str">
        <f t="shared" si="86"/>
        <v/>
      </c>
      <c r="Z176" s="7" t="str">
        <f t="shared" si="87"/>
        <v/>
      </c>
      <c r="AA176" s="7" t="str">
        <f t="shared" si="88"/>
        <v/>
      </c>
      <c r="AB176" s="7" t="str">
        <f t="shared" si="89"/>
        <v/>
      </c>
      <c r="AC176" s="7" t="str">
        <f t="shared" si="90"/>
        <v/>
      </c>
      <c r="AF176" s="7" t="s">
        <v>76</v>
      </c>
      <c r="AG176" s="7" t="str">
        <f t="shared" si="76"/>
        <v/>
      </c>
      <c r="AH176" s="7" t="str">
        <f t="shared" si="77"/>
        <v/>
      </c>
      <c r="AI176" s="7" t="str">
        <f t="shared" si="78"/>
        <v/>
      </c>
      <c r="AJ176" s="7" t="str">
        <f t="shared" si="79"/>
        <v/>
      </c>
      <c r="AK176" s="7" t="str">
        <f t="shared" si="80"/>
        <v/>
      </c>
      <c r="AL176" s="7" t="str">
        <f t="shared" si="81"/>
        <v/>
      </c>
      <c r="AM176" s="7" t="str">
        <f t="shared" si="82"/>
        <v/>
      </c>
    </row>
    <row r="177" spans="1:39">
      <c r="A177" s="7">
        <v>12</v>
      </c>
      <c r="B177" s="26" t="s">
        <v>14</v>
      </c>
      <c r="C177" s="79"/>
      <c r="D177" s="80"/>
      <c r="E177" s="80"/>
      <c r="F177" s="80"/>
      <c r="G177" s="80"/>
      <c r="H177" s="80"/>
      <c r="I177" s="73"/>
      <c r="V177" s="7" t="s">
        <v>76</v>
      </c>
      <c r="W177" s="7" t="str">
        <f t="shared" si="84"/>
        <v/>
      </c>
      <c r="X177" s="7" t="str">
        <f t="shared" si="85"/>
        <v/>
      </c>
      <c r="Y177" s="7" t="str">
        <f t="shared" si="86"/>
        <v/>
      </c>
      <c r="Z177" s="7" t="str">
        <f t="shared" si="87"/>
        <v/>
      </c>
      <c r="AA177" s="7" t="str">
        <f t="shared" si="88"/>
        <v/>
      </c>
      <c r="AB177" s="7" t="str">
        <f t="shared" si="89"/>
        <v/>
      </c>
      <c r="AC177" s="7" t="str">
        <f t="shared" si="90"/>
        <v/>
      </c>
      <c r="AF177" s="7" t="s">
        <v>76</v>
      </c>
      <c r="AG177" s="7" t="str">
        <f t="shared" si="76"/>
        <v/>
      </c>
      <c r="AH177" s="7" t="str">
        <f t="shared" si="77"/>
        <v/>
      </c>
      <c r="AI177" s="7" t="str">
        <f t="shared" si="78"/>
        <v/>
      </c>
      <c r="AJ177" s="7" t="str">
        <f t="shared" si="79"/>
        <v/>
      </c>
      <c r="AK177" s="7" t="str">
        <f t="shared" si="80"/>
        <v/>
      </c>
      <c r="AL177" s="7" t="str">
        <f t="shared" si="81"/>
        <v/>
      </c>
      <c r="AM177" s="7" t="str">
        <f t="shared" si="82"/>
        <v/>
      </c>
    </row>
    <row r="178" spans="1:39">
      <c r="A178" s="7">
        <v>13</v>
      </c>
      <c r="B178" s="26" t="s">
        <v>14</v>
      </c>
      <c r="C178" s="79"/>
      <c r="D178" s="80"/>
      <c r="E178" s="80"/>
      <c r="F178" s="80"/>
      <c r="G178" s="80"/>
      <c r="H178" s="80"/>
      <c r="I178" s="73"/>
      <c r="V178" s="7" t="s">
        <v>76</v>
      </c>
      <c r="W178" s="7" t="str">
        <f t="shared" si="84"/>
        <v/>
      </c>
      <c r="X178" s="7" t="str">
        <f t="shared" si="85"/>
        <v/>
      </c>
      <c r="Y178" s="7" t="str">
        <f t="shared" si="86"/>
        <v/>
      </c>
      <c r="Z178" s="7" t="str">
        <f t="shared" si="87"/>
        <v/>
      </c>
      <c r="AA178" s="7" t="str">
        <f t="shared" si="88"/>
        <v/>
      </c>
      <c r="AB178" s="7" t="str">
        <f t="shared" si="89"/>
        <v/>
      </c>
      <c r="AC178" s="7" t="str">
        <f t="shared" si="90"/>
        <v/>
      </c>
      <c r="AF178" s="7" t="s">
        <v>76</v>
      </c>
      <c r="AG178" s="7" t="str">
        <f t="shared" si="76"/>
        <v/>
      </c>
      <c r="AH178" s="7" t="str">
        <f t="shared" si="77"/>
        <v/>
      </c>
      <c r="AI178" s="7" t="str">
        <f t="shared" si="78"/>
        <v/>
      </c>
      <c r="AJ178" s="7" t="str">
        <f t="shared" si="79"/>
        <v/>
      </c>
      <c r="AK178" s="7" t="str">
        <f t="shared" si="80"/>
        <v/>
      </c>
      <c r="AL178" s="7" t="str">
        <f t="shared" si="81"/>
        <v/>
      </c>
      <c r="AM178" s="7" t="str">
        <f t="shared" si="82"/>
        <v/>
      </c>
    </row>
    <row r="179" spans="1:39">
      <c r="A179" s="7">
        <v>14</v>
      </c>
      <c r="B179" s="26" t="s">
        <v>14</v>
      </c>
      <c r="C179" s="79"/>
      <c r="D179" s="80"/>
      <c r="E179" s="80"/>
      <c r="F179" s="80"/>
      <c r="G179" s="80"/>
      <c r="H179" s="80"/>
      <c r="I179" s="73"/>
      <c r="V179" s="7" t="s">
        <v>76</v>
      </c>
      <c r="W179" s="7" t="str">
        <f t="shared" si="84"/>
        <v/>
      </c>
      <c r="X179" s="7" t="str">
        <f t="shared" si="85"/>
        <v/>
      </c>
      <c r="Y179" s="7" t="str">
        <f t="shared" si="86"/>
        <v/>
      </c>
      <c r="Z179" s="7" t="str">
        <f t="shared" si="87"/>
        <v/>
      </c>
      <c r="AA179" s="7" t="str">
        <f t="shared" si="88"/>
        <v/>
      </c>
      <c r="AB179" s="7" t="str">
        <f t="shared" si="89"/>
        <v/>
      </c>
      <c r="AC179" s="7" t="str">
        <f t="shared" si="90"/>
        <v/>
      </c>
      <c r="AF179" s="7" t="s">
        <v>76</v>
      </c>
      <c r="AG179" s="7" t="str">
        <f t="shared" si="76"/>
        <v/>
      </c>
      <c r="AH179" s="7" t="str">
        <f t="shared" si="77"/>
        <v/>
      </c>
      <c r="AI179" s="7" t="str">
        <f t="shared" si="78"/>
        <v/>
      </c>
      <c r="AJ179" s="7" t="str">
        <f t="shared" si="79"/>
        <v/>
      </c>
      <c r="AK179" s="7" t="str">
        <f t="shared" si="80"/>
        <v/>
      </c>
      <c r="AL179" s="7" t="str">
        <f t="shared" si="81"/>
        <v/>
      </c>
      <c r="AM179" s="7" t="str">
        <f t="shared" si="82"/>
        <v/>
      </c>
    </row>
    <row r="180" spans="1:39">
      <c r="A180" s="7">
        <v>15</v>
      </c>
      <c r="B180" s="26" t="s">
        <v>14</v>
      </c>
      <c r="C180" s="79"/>
      <c r="D180" s="80"/>
      <c r="E180" s="80"/>
      <c r="F180" s="80"/>
      <c r="G180" s="80"/>
      <c r="H180" s="80"/>
      <c r="I180" s="73"/>
      <c r="V180" s="7" t="s">
        <v>76</v>
      </c>
      <c r="W180" s="7" t="str">
        <f t="shared" si="84"/>
        <v/>
      </c>
      <c r="X180" s="7" t="str">
        <f t="shared" si="85"/>
        <v/>
      </c>
      <c r="Y180" s="7" t="str">
        <f t="shared" si="86"/>
        <v/>
      </c>
      <c r="Z180" s="7" t="str">
        <f t="shared" si="87"/>
        <v/>
      </c>
      <c r="AA180" s="7" t="str">
        <f t="shared" si="88"/>
        <v/>
      </c>
      <c r="AB180" s="7" t="str">
        <f t="shared" si="89"/>
        <v/>
      </c>
      <c r="AC180" s="7" t="str">
        <f t="shared" si="90"/>
        <v/>
      </c>
      <c r="AF180" s="7" t="s">
        <v>76</v>
      </c>
      <c r="AG180" s="7" t="str">
        <f t="shared" si="76"/>
        <v/>
      </c>
      <c r="AH180" s="7" t="str">
        <f t="shared" si="77"/>
        <v/>
      </c>
      <c r="AI180" s="7" t="str">
        <f t="shared" si="78"/>
        <v/>
      </c>
      <c r="AJ180" s="7" t="str">
        <f t="shared" si="79"/>
        <v/>
      </c>
      <c r="AK180" s="7" t="str">
        <f t="shared" si="80"/>
        <v/>
      </c>
      <c r="AL180" s="7" t="str">
        <f t="shared" si="81"/>
        <v/>
      </c>
      <c r="AM180" s="7" t="str">
        <f t="shared" si="82"/>
        <v/>
      </c>
    </row>
    <row r="181" spans="1:39">
      <c r="A181" s="7">
        <v>16</v>
      </c>
      <c r="B181" s="26" t="s">
        <v>14</v>
      </c>
      <c r="C181" s="79"/>
      <c r="D181" s="80"/>
      <c r="E181" s="80"/>
      <c r="F181" s="80"/>
      <c r="G181" s="80"/>
      <c r="H181" s="80"/>
      <c r="I181" s="73"/>
      <c r="V181" s="7" t="s">
        <v>76</v>
      </c>
      <c r="W181" s="7" t="str">
        <f t="shared" si="84"/>
        <v/>
      </c>
      <c r="X181" s="7" t="str">
        <f t="shared" si="85"/>
        <v/>
      </c>
      <c r="Y181" s="7" t="str">
        <f t="shared" si="86"/>
        <v/>
      </c>
      <c r="Z181" s="7" t="str">
        <f t="shared" si="87"/>
        <v/>
      </c>
      <c r="AA181" s="7" t="str">
        <f t="shared" si="88"/>
        <v/>
      </c>
      <c r="AB181" s="7" t="str">
        <f t="shared" si="89"/>
        <v/>
      </c>
      <c r="AC181" s="7" t="str">
        <f t="shared" si="90"/>
        <v/>
      </c>
      <c r="AF181" s="7" t="s">
        <v>76</v>
      </c>
      <c r="AG181" s="7" t="str">
        <f t="shared" si="76"/>
        <v/>
      </c>
      <c r="AH181" s="7" t="str">
        <f t="shared" si="77"/>
        <v/>
      </c>
      <c r="AI181" s="7" t="str">
        <f t="shared" si="78"/>
        <v/>
      </c>
      <c r="AJ181" s="7" t="str">
        <f t="shared" si="79"/>
        <v/>
      </c>
      <c r="AK181" s="7" t="str">
        <f t="shared" si="80"/>
        <v/>
      </c>
      <c r="AL181" s="7" t="str">
        <f t="shared" si="81"/>
        <v/>
      </c>
      <c r="AM181" s="7" t="str">
        <f t="shared" si="82"/>
        <v/>
      </c>
    </row>
    <row r="182" spans="1:39">
      <c r="A182" s="7">
        <v>17</v>
      </c>
      <c r="B182" s="26" t="s">
        <v>14</v>
      </c>
      <c r="C182" s="79"/>
      <c r="D182" s="80"/>
      <c r="E182" s="80"/>
      <c r="F182" s="80"/>
      <c r="G182" s="80"/>
      <c r="H182" s="80"/>
      <c r="I182" s="73"/>
      <c r="V182" s="7" t="s">
        <v>76</v>
      </c>
      <c r="W182" s="7" t="str">
        <f t="shared" si="84"/>
        <v/>
      </c>
      <c r="X182" s="7" t="str">
        <f t="shared" si="85"/>
        <v/>
      </c>
      <c r="Y182" s="7" t="str">
        <f t="shared" si="86"/>
        <v/>
      </c>
      <c r="Z182" s="7" t="str">
        <f t="shared" si="87"/>
        <v/>
      </c>
      <c r="AA182" s="7" t="str">
        <f t="shared" si="88"/>
        <v/>
      </c>
      <c r="AB182" s="7" t="str">
        <f t="shared" si="89"/>
        <v/>
      </c>
      <c r="AC182" s="7" t="str">
        <f t="shared" si="90"/>
        <v/>
      </c>
      <c r="AF182" s="7" t="s">
        <v>76</v>
      </c>
      <c r="AG182" s="7" t="str">
        <f t="shared" si="76"/>
        <v/>
      </c>
      <c r="AH182" s="7" t="str">
        <f t="shared" si="77"/>
        <v/>
      </c>
      <c r="AI182" s="7" t="str">
        <f t="shared" si="78"/>
        <v/>
      </c>
      <c r="AJ182" s="7" t="str">
        <f t="shared" si="79"/>
        <v/>
      </c>
      <c r="AK182" s="7" t="str">
        <f t="shared" si="80"/>
        <v/>
      </c>
      <c r="AL182" s="7" t="str">
        <f t="shared" si="81"/>
        <v/>
      </c>
      <c r="AM182" s="7" t="str">
        <f t="shared" si="82"/>
        <v/>
      </c>
    </row>
    <row r="183" spans="1:39">
      <c r="A183" s="7">
        <v>18</v>
      </c>
      <c r="B183" s="26" t="s">
        <v>14</v>
      </c>
      <c r="C183" s="79"/>
      <c r="D183" s="80"/>
      <c r="E183" s="80"/>
      <c r="F183" s="80"/>
      <c r="G183" s="80"/>
      <c r="H183" s="80"/>
      <c r="I183" s="73"/>
      <c r="V183" s="7" t="s">
        <v>76</v>
      </c>
      <c r="W183" s="7" t="str">
        <f t="shared" si="84"/>
        <v/>
      </c>
      <c r="X183" s="7" t="str">
        <f t="shared" si="85"/>
        <v/>
      </c>
      <c r="Y183" s="7" t="str">
        <f t="shared" si="86"/>
        <v/>
      </c>
      <c r="Z183" s="7" t="str">
        <f t="shared" si="87"/>
        <v/>
      </c>
      <c r="AA183" s="7" t="str">
        <f t="shared" si="88"/>
        <v/>
      </c>
      <c r="AB183" s="7" t="str">
        <f t="shared" si="89"/>
        <v/>
      </c>
      <c r="AC183" s="7" t="str">
        <f t="shared" si="90"/>
        <v/>
      </c>
      <c r="AF183" s="7" t="s">
        <v>76</v>
      </c>
      <c r="AG183" s="7" t="str">
        <f t="shared" si="76"/>
        <v/>
      </c>
      <c r="AH183" s="7" t="str">
        <f t="shared" si="77"/>
        <v/>
      </c>
      <c r="AI183" s="7" t="str">
        <f t="shared" si="78"/>
        <v/>
      </c>
      <c r="AJ183" s="7" t="str">
        <f t="shared" si="79"/>
        <v/>
      </c>
      <c r="AK183" s="7" t="str">
        <f t="shared" si="80"/>
        <v/>
      </c>
      <c r="AL183" s="7" t="str">
        <f t="shared" si="81"/>
        <v/>
      </c>
      <c r="AM183" s="7" t="str">
        <f t="shared" si="82"/>
        <v/>
      </c>
    </row>
    <row r="184" spans="1:39">
      <c r="A184" s="7">
        <v>19</v>
      </c>
      <c r="B184" s="26" t="s">
        <v>14</v>
      </c>
      <c r="C184" s="79"/>
      <c r="D184" s="80"/>
      <c r="E184" s="80"/>
      <c r="F184" s="80"/>
      <c r="G184" s="80"/>
      <c r="H184" s="80"/>
      <c r="I184" s="73"/>
      <c r="V184" s="7" t="s">
        <v>76</v>
      </c>
      <c r="W184" s="7" t="str">
        <f t="shared" si="84"/>
        <v/>
      </c>
      <c r="X184" s="7" t="str">
        <f t="shared" si="85"/>
        <v/>
      </c>
      <c r="Y184" s="7" t="str">
        <f t="shared" si="86"/>
        <v/>
      </c>
      <c r="Z184" s="7" t="str">
        <f t="shared" si="87"/>
        <v/>
      </c>
      <c r="AA184" s="7" t="str">
        <f t="shared" si="88"/>
        <v/>
      </c>
      <c r="AB184" s="7" t="str">
        <f t="shared" si="89"/>
        <v/>
      </c>
      <c r="AC184" s="7" t="str">
        <f t="shared" si="90"/>
        <v/>
      </c>
      <c r="AF184" s="7" t="s">
        <v>76</v>
      </c>
      <c r="AG184" s="7" t="str">
        <f t="shared" si="76"/>
        <v/>
      </c>
      <c r="AH184" s="7" t="str">
        <f t="shared" si="77"/>
        <v/>
      </c>
      <c r="AI184" s="7" t="str">
        <f t="shared" si="78"/>
        <v/>
      </c>
      <c r="AJ184" s="7" t="str">
        <f t="shared" si="79"/>
        <v/>
      </c>
      <c r="AK184" s="7" t="str">
        <f t="shared" si="80"/>
        <v/>
      </c>
      <c r="AL184" s="7" t="str">
        <f t="shared" si="81"/>
        <v/>
      </c>
      <c r="AM184" s="7" t="str">
        <f t="shared" si="82"/>
        <v/>
      </c>
    </row>
    <row r="185" spans="1:39">
      <c r="A185" s="7">
        <v>20</v>
      </c>
      <c r="B185" s="26" t="s">
        <v>14</v>
      </c>
      <c r="C185" s="79"/>
      <c r="D185" s="80"/>
      <c r="E185" s="80"/>
      <c r="F185" s="80"/>
      <c r="G185" s="80"/>
      <c r="H185" s="80"/>
      <c r="I185" s="73"/>
      <c r="V185" s="7" t="s">
        <v>76</v>
      </c>
      <c r="W185" s="7" t="str">
        <f t="shared" si="84"/>
        <v/>
      </c>
      <c r="X185" s="7" t="str">
        <f t="shared" si="85"/>
        <v/>
      </c>
      <c r="Y185" s="7" t="str">
        <f t="shared" si="86"/>
        <v/>
      </c>
      <c r="Z185" s="7" t="str">
        <f t="shared" si="87"/>
        <v/>
      </c>
      <c r="AA185" s="7" t="str">
        <f t="shared" si="88"/>
        <v/>
      </c>
      <c r="AB185" s="7" t="str">
        <f t="shared" si="89"/>
        <v/>
      </c>
      <c r="AC185" s="7" t="str">
        <f t="shared" si="90"/>
        <v/>
      </c>
      <c r="AF185" s="7" t="s">
        <v>76</v>
      </c>
      <c r="AG185" s="7" t="str">
        <f t="shared" si="76"/>
        <v/>
      </c>
      <c r="AH185" s="7" t="str">
        <f t="shared" si="77"/>
        <v/>
      </c>
      <c r="AI185" s="7" t="str">
        <f t="shared" si="78"/>
        <v/>
      </c>
      <c r="AJ185" s="7" t="str">
        <f t="shared" si="79"/>
        <v/>
      </c>
      <c r="AK185" s="7" t="str">
        <f t="shared" si="80"/>
        <v/>
      </c>
      <c r="AL185" s="7" t="str">
        <f t="shared" si="81"/>
        <v/>
      </c>
      <c r="AM185" s="7" t="str">
        <f t="shared" si="82"/>
        <v/>
      </c>
    </row>
    <row r="186" spans="1:39">
      <c r="A186" s="7">
        <v>21</v>
      </c>
      <c r="B186" s="26" t="s">
        <v>14</v>
      </c>
      <c r="C186" s="79"/>
      <c r="D186" s="80"/>
      <c r="E186" s="80"/>
      <c r="F186" s="80"/>
      <c r="G186" s="80"/>
      <c r="H186" s="80"/>
      <c r="I186" s="73"/>
      <c r="V186" s="7" t="s">
        <v>76</v>
      </c>
      <c r="W186" s="7" t="str">
        <f t="shared" si="84"/>
        <v/>
      </c>
      <c r="X186" s="7" t="str">
        <f t="shared" si="85"/>
        <v/>
      </c>
      <c r="Y186" s="7" t="str">
        <f t="shared" si="86"/>
        <v/>
      </c>
      <c r="Z186" s="7" t="str">
        <f t="shared" si="87"/>
        <v/>
      </c>
      <c r="AA186" s="7" t="str">
        <f t="shared" si="88"/>
        <v/>
      </c>
      <c r="AB186" s="7" t="str">
        <f t="shared" si="89"/>
        <v/>
      </c>
      <c r="AC186" s="7" t="str">
        <f t="shared" si="90"/>
        <v/>
      </c>
      <c r="AF186" s="7" t="s">
        <v>76</v>
      </c>
      <c r="AG186" s="7" t="str">
        <f t="shared" si="76"/>
        <v/>
      </c>
      <c r="AH186" s="7" t="str">
        <f t="shared" si="77"/>
        <v/>
      </c>
      <c r="AI186" s="7" t="str">
        <f t="shared" si="78"/>
        <v/>
      </c>
      <c r="AJ186" s="7" t="str">
        <f t="shared" si="79"/>
        <v/>
      </c>
      <c r="AK186" s="7" t="str">
        <f t="shared" si="80"/>
        <v/>
      </c>
      <c r="AL186" s="7" t="str">
        <f t="shared" si="81"/>
        <v/>
      </c>
      <c r="AM186" s="7" t="str">
        <f t="shared" si="82"/>
        <v/>
      </c>
    </row>
    <row r="187" spans="1:39">
      <c r="A187" s="7">
        <v>22</v>
      </c>
      <c r="B187" s="26" t="s">
        <v>14</v>
      </c>
      <c r="C187" s="79"/>
      <c r="D187" s="80"/>
      <c r="E187" s="80"/>
      <c r="F187" s="80"/>
      <c r="G187" s="80"/>
      <c r="H187" s="80"/>
      <c r="I187" s="73"/>
      <c r="V187" s="7" t="s">
        <v>76</v>
      </c>
      <c r="W187" s="7" t="str">
        <f t="shared" si="84"/>
        <v/>
      </c>
      <c r="X187" s="7" t="str">
        <f t="shared" si="85"/>
        <v/>
      </c>
      <c r="Y187" s="7" t="str">
        <f t="shared" si="86"/>
        <v/>
      </c>
      <c r="Z187" s="7" t="str">
        <f t="shared" si="87"/>
        <v/>
      </c>
      <c r="AA187" s="7" t="str">
        <f t="shared" si="88"/>
        <v/>
      </c>
      <c r="AB187" s="7" t="str">
        <f t="shared" si="89"/>
        <v/>
      </c>
      <c r="AC187" s="7" t="str">
        <f t="shared" si="90"/>
        <v/>
      </c>
      <c r="AF187" s="7" t="s">
        <v>76</v>
      </c>
      <c r="AG187" s="7" t="str">
        <f t="shared" si="76"/>
        <v/>
      </c>
      <c r="AH187" s="7" t="str">
        <f t="shared" si="77"/>
        <v/>
      </c>
      <c r="AI187" s="7" t="str">
        <f t="shared" si="78"/>
        <v/>
      </c>
      <c r="AJ187" s="7" t="str">
        <f t="shared" si="79"/>
        <v/>
      </c>
      <c r="AK187" s="7" t="str">
        <f t="shared" si="80"/>
        <v/>
      </c>
      <c r="AL187" s="7" t="str">
        <f t="shared" si="81"/>
        <v/>
      </c>
      <c r="AM187" s="7" t="str">
        <f t="shared" si="82"/>
        <v/>
      </c>
    </row>
    <row r="188" spans="1:39">
      <c r="A188" s="7">
        <v>23</v>
      </c>
      <c r="B188" s="26" t="s">
        <v>14</v>
      </c>
      <c r="C188" s="79"/>
      <c r="D188" s="80"/>
      <c r="E188" s="80"/>
      <c r="F188" s="80"/>
      <c r="G188" s="80"/>
      <c r="H188" s="80"/>
      <c r="I188" s="73"/>
      <c r="V188" s="7" t="s">
        <v>76</v>
      </c>
      <c r="W188" s="7" t="str">
        <f t="shared" si="84"/>
        <v/>
      </c>
      <c r="X188" s="7" t="str">
        <f t="shared" si="85"/>
        <v/>
      </c>
      <c r="Y188" s="7" t="str">
        <f t="shared" si="86"/>
        <v/>
      </c>
      <c r="Z188" s="7" t="str">
        <f t="shared" si="87"/>
        <v/>
      </c>
      <c r="AA188" s="7" t="str">
        <f t="shared" si="88"/>
        <v/>
      </c>
      <c r="AB188" s="7" t="str">
        <f t="shared" si="89"/>
        <v/>
      </c>
      <c r="AC188" s="7" t="str">
        <f t="shared" si="90"/>
        <v/>
      </c>
      <c r="AF188" s="7" t="s">
        <v>76</v>
      </c>
      <c r="AG188" s="7" t="str">
        <f t="shared" si="76"/>
        <v/>
      </c>
      <c r="AH188" s="7" t="str">
        <f t="shared" si="77"/>
        <v/>
      </c>
      <c r="AI188" s="7" t="str">
        <f t="shared" si="78"/>
        <v/>
      </c>
      <c r="AJ188" s="7" t="str">
        <f t="shared" si="79"/>
        <v/>
      </c>
      <c r="AK188" s="7" t="str">
        <f t="shared" si="80"/>
        <v/>
      </c>
      <c r="AL188" s="7" t="str">
        <f t="shared" si="81"/>
        <v/>
      </c>
      <c r="AM188" s="7" t="str">
        <f t="shared" si="82"/>
        <v/>
      </c>
    </row>
    <row r="189" spans="1:39">
      <c r="A189" s="7">
        <v>24</v>
      </c>
      <c r="B189" s="26" t="s">
        <v>14</v>
      </c>
      <c r="C189" s="79"/>
      <c r="D189" s="80"/>
      <c r="E189" s="80"/>
      <c r="F189" s="80"/>
      <c r="G189" s="80"/>
      <c r="H189" s="80"/>
      <c r="I189" s="73"/>
      <c r="V189" s="7" t="s">
        <v>76</v>
      </c>
      <c r="W189" s="7" t="str">
        <f t="shared" si="84"/>
        <v/>
      </c>
      <c r="X189" s="7" t="str">
        <f t="shared" si="85"/>
        <v/>
      </c>
      <c r="Y189" s="7" t="str">
        <f t="shared" si="86"/>
        <v/>
      </c>
      <c r="Z189" s="7" t="str">
        <f t="shared" si="87"/>
        <v/>
      </c>
      <c r="AA189" s="7" t="str">
        <f t="shared" si="88"/>
        <v/>
      </c>
      <c r="AB189" s="7" t="str">
        <f t="shared" si="89"/>
        <v/>
      </c>
      <c r="AC189" s="7" t="str">
        <f t="shared" si="90"/>
        <v/>
      </c>
      <c r="AF189" s="7" t="s">
        <v>76</v>
      </c>
      <c r="AG189" s="7" t="str">
        <f t="shared" si="76"/>
        <v/>
      </c>
      <c r="AH189" s="7" t="str">
        <f t="shared" si="77"/>
        <v/>
      </c>
      <c r="AI189" s="7" t="str">
        <f t="shared" si="78"/>
        <v/>
      </c>
      <c r="AJ189" s="7" t="str">
        <f t="shared" si="79"/>
        <v/>
      </c>
      <c r="AK189" s="7" t="str">
        <f t="shared" si="80"/>
        <v/>
      </c>
      <c r="AL189" s="7" t="str">
        <f t="shared" si="81"/>
        <v/>
      </c>
      <c r="AM189" s="7" t="str">
        <f t="shared" si="82"/>
        <v/>
      </c>
    </row>
    <row r="190" spans="1:39">
      <c r="A190" s="7">
        <v>25</v>
      </c>
      <c r="B190" s="26" t="s">
        <v>14</v>
      </c>
      <c r="C190" s="79"/>
      <c r="D190" s="80"/>
      <c r="E190" s="80"/>
      <c r="F190" s="80"/>
      <c r="G190" s="80"/>
      <c r="H190" s="80"/>
      <c r="I190" s="73"/>
      <c r="V190" s="7" t="s">
        <v>76</v>
      </c>
      <c r="W190" s="7" t="str">
        <f t="shared" si="84"/>
        <v/>
      </c>
      <c r="X190" s="7" t="str">
        <f t="shared" si="85"/>
        <v/>
      </c>
      <c r="Y190" s="7" t="str">
        <f t="shared" si="86"/>
        <v/>
      </c>
      <c r="Z190" s="7" t="str">
        <f t="shared" si="87"/>
        <v/>
      </c>
      <c r="AA190" s="7" t="str">
        <f t="shared" si="88"/>
        <v/>
      </c>
      <c r="AB190" s="7" t="str">
        <f t="shared" si="89"/>
        <v/>
      </c>
      <c r="AC190" s="7" t="str">
        <f t="shared" si="90"/>
        <v/>
      </c>
      <c r="AF190" s="7" t="s">
        <v>76</v>
      </c>
      <c r="AG190" s="7" t="str">
        <f t="shared" si="76"/>
        <v/>
      </c>
      <c r="AH190" s="7" t="str">
        <f t="shared" si="77"/>
        <v/>
      </c>
      <c r="AI190" s="7" t="str">
        <f t="shared" si="78"/>
        <v/>
      </c>
      <c r="AJ190" s="7" t="str">
        <f t="shared" si="79"/>
        <v/>
      </c>
      <c r="AK190" s="7" t="str">
        <f t="shared" si="80"/>
        <v/>
      </c>
      <c r="AL190" s="7" t="str">
        <f t="shared" si="81"/>
        <v/>
      </c>
      <c r="AM190" s="7" t="str">
        <f t="shared" si="82"/>
        <v/>
      </c>
    </row>
    <row r="191" spans="1:39">
      <c r="A191" s="7">
        <v>26</v>
      </c>
      <c r="B191" s="26" t="s">
        <v>14</v>
      </c>
      <c r="C191" s="79"/>
      <c r="D191" s="80"/>
      <c r="E191" s="80"/>
      <c r="F191" s="80"/>
      <c r="G191" s="80"/>
      <c r="H191" s="80"/>
      <c r="I191" s="73"/>
      <c r="V191" s="7" t="s">
        <v>76</v>
      </c>
      <c r="W191" s="7" t="str">
        <f t="shared" si="84"/>
        <v/>
      </c>
      <c r="X191" s="7" t="str">
        <f t="shared" si="85"/>
        <v/>
      </c>
      <c r="Y191" s="7" t="str">
        <f t="shared" si="86"/>
        <v/>
      </c>
      <c r="Z191" s="7" t="str">
        <f t="shared" si="87"/>
        <v/>
      </c>
      <c r="AA191" s="7" t="str">
        <f t="shared" si="88"/>
        <v/>
      </c>
      <c r="AB191" s="7" t="str">
        <f t="shared" si="89"/>
        <v/>
      </c>
      <c r="AC191" s="7" t="str">
        <f t="shared" si="90"/>
        <v/>
      </c>
      <c r="AF191" s="7" t="s">
        <v>76</v>
      </c>
      <c r="AG191" s="7" t="str">
        <f t="shared" si="76"/>
        <v/>
      </c>
      <c r="AH191" s="7" t="str">
        <f t="shared" si="77"/>
        <v/>
      </c>
      <c r="AI191" s="7" t="str">
        <f t="shared" si="78"/>
        <v/>
      </c>
      <c r="AJ191" s="7" t="str">
        <f t="shared" si="79"/>
        <v/>
      </c>
      <c r="AK191" s="7" t="str">
        <f t="shared" si="80"/>
        <v/>
      </c>
      <c r="AL191" s="7" t="str">
        <f t="shared" si="81"/>
        <v/>
      </c>
      <c r="AM191" s="7" t="str">
        <f t="shared" si="82"/>
        <v/>
      </c>
    </row>
    <row r="192" spans="1:39">
      <c r="A192" s="7">
        <v>27</v>
      </c>
      <c r="B192" s="26" t="s">
        <v>14</v>
      </c>
      <c r="C192" s="79"/>
      <c r="D192" s="80"/>
      <c r="E192" s="80"/>
      <c r="F192" s="80"/>
      <c r="G192" s="80"/>
      <c r="H192" s="80"/>
      <c r="I192" s="73"/>
      <c r="V192" s="7" t="s">
        <v>76</v>
      </c>
      <c r="W192" s="7" t="str">
        <f t="shared" si="84"/>
        <v/>
      </c>
      <c r="X192" s="7" t="str">
        <f t="shared" si="85"/>
        <v/>
      </c>
      <c r="Y192" s="7" t="str">
        <f t="shared" si="86"/>
        <v/>
      </c>
      <c r="Z192" s="7" t="str">
        <f t="shared" si="87"/>
        <v/>
      </c>
      <c r="AA192" s="7" t="str">
        <f t="shared" si="88"/>
        <v/>
      </c>
      <c r="AB192" s="7" t="str">
        <f t="shared" si="89"/>
        <v/>
      </c>
      <c r="AC192" s="7" t="str">
        <f t="shared" si="90"/>
        <v/>
      </c>
      <c r="AF192" s="7" t="s">
        <v>76</v>
      </c>
      <c r="AG192" s="7" t="str">
        <f t="shared" si="76"/>
        <v/>
      </c>
      <c r="AH192" s="7" t="str">
        <f t="shared" si="77"/>
        <v/>
      </c>
      <c r="AI192" s="7" t="str">
        <f t="shared" si="78"/>
        <v/>
      </c>
      <c r="AJ192" s="7" t="str">
        <f t="shared" si="79"/>
        <v/>
      </c>
      <c r="AK192" s="7" t="str">
        <f t="shared" si="80"/>
        <v/>
      </c>
      <c r="AL192" s="7" t="str">
        <f t="shared" si="81"/>
        <v/>
      </c>
      <c r="AM192" s="7" t="str">
        <f t="shared" si="82"/>
        <v/>
      </c>
    </row>
    <row r="193" spans="1:39">
      <c r="A193" s="7">
        <v>28</v>
      </c>
      <c r="B193" s="26" t="s">
        <v>14</v>
      </c>
      <c r="C193" s="79"/>
      <c r="D193" s="80"/>
      <c r="E193" s="80"/>
      <c r="F193" s="80"/>
      <c r="G193" s="80"/>
      <c r="H193" s="80"/>
      <c r="I193" s="73"/>
      <c r="V193" s="7" t="s">
        <v>76</v>
      </c>
      <c r="W193" s="7" t="str">
        <f t="shared" si="84"/>
        <v/>
      </c>
      <c r="X193" s="7" t="str">
        <f t="shared" si="85"/>
        <v/>
      </c>
      <c r="Y193" s="7" t="str">
        <f t="shared" si="86"/>
        <v/>
      </c>
      <c r="Z193" s="7" t="str">
        <f t="shared" si="87"/>
        <v/>
      </c>
      <c r="AA193" s="7" t="str">
        <f t="shared" si="88"/>
        <v/>
      </c>
      <c r="AB193" s="7" t="str">
        <f t="shared" si="89"/>
        <v/>
      </c>
      <c r="AC193" s="7" t="str">
        <f t="shared" si="90"/>
        <v/>
      </c>
      <c r="AF193" s="7" t="s">
        <v>76</v>
      </c>
      <c r="AG193" s="7" t="str">
        <f t="shared" si="76"/>
        <v/>
      </c>
      <c r="AH193" s="7" t="str">
        <f t="shared" si="77"/>
        <v/>
      </c>
      <c r="AI193" s="7" t="str">
        <f t="shared" si="78"/>
        <v/>
      </c>
      <c r="AJ193" s="7" t="str">
        <f t="shared" si="79"/>
        <v/>
      </c>
      <c r="AK193" s="7" t="str">
        <f t="shared" si="80"/>
        <v/>
      </c>
      <c r="AL193" s="7" t="str">
        <f t="shared" si="81"/>
        <v/>
      </c>
      <c r="AM193" s="7" t="str">
        <f t="shared" si="82"/>
        <v/>
      </c>
    </row>
    <row r="194" spans="1:39">
      <c r="A194" s="7">
        <v>29</v>
      </c>
      <c r="B194" s="26" t="s">
        <v>14</v>
      </c>
      <c r="C194" s="79"/>
      <c r="D194" s="80"/>
      <c r="E194" s="80"/>
      <c r="F194" s="80"/>
      <c r="G194" s="80"/>
      <c r="H194" s="80"/>
      <c r="I194" s="73"/>
      <c r="V194" s="7" t="s">
        <v>76</v>
      </c>
      <c r="W194" s="7" t="str">
        <f t="shared" si="84"/>
        <v/>
      </c>
      <c r="X194" s="7" t="str">
        <f t="shared" si="85"/>
        <v/>
      </c>
      <c r="Y194" s="7" t="str">
        <f t="shared" si="86"/>
        <v/>
      </c>
      <c r="Z194" s="7" t="str">
        <f t="shared" si="87"/>
        <v/>
      </c>
      <c r="AA194" s="7" t="str">
        <f t="shared" si="88"/>
        <v/>
      </c>
      <c r="AB194" s="7" t="str">
        <f t="shared" si="89"/>
        <v/>
      </c>
      <c r="AC194" s="7" t="str">
        <f t="shared" si="90"/>
        <v/>
      </c>
      <c r="AF194" s="7" t="s">
        <v>76</v>
      </c>
      <c r="AG194" s="7" t="str">
        <f t="shared" si="76"/>
        <v/>
      </c>
      <c r="AH194" s="7" t="str">
        <f t="shared" si="77"/>
        <v/>
      </c>
      <c r="AI194" s="7" t="str">
        <f t="shared" si="78"/>
        <v/>
      </c>
      <c r="AJ194" s="7" t="str">
        <f t="shared" si="79"/>
        <v/>
      </c>
      <c r="AK194" s="7" t="str">
        <f t="shared" si="80"/>
        <v/>
      </c>
      <c r="AL194" s="7" t="str">
        <f t="shared" si="81"/>
        <v/>
      </c>
      <c r="AM194" s="7" t="str">
        <f t="shared" si="82"/>
        <v/>
      </c>
    </row>
    <row r="195" spans="1:39" ht="13.8" thickBot="1">
      <c r="A195" s="31">
        <v>30</v>
      </c>
      <c r="B195" s="32" t="s">
        <v>14</v>
      </c>
      <c r="C195" s="76"/>
      <c r="D195" s="74"/>
      <c r="E195" s="74"/>
      <c r="F195" s="74"/>
      <c r="G195" s="74"/>
      <c r="H195" s="74"/>
      <c r="I195" s="75"/>
      <c r="J195" s="20"/>
      <c r="V195" s="33" t="s">
        <v>76</v>
      </c>
      <c r="W195" s="7" t="str">
        <f t="shared" si="84"/>
        <v/>
      </c>
      <c r="X195" s="7" t="str">
        <f t="shared" si="85"/>
        <v/>
      </c>
      <c r="Y195" s="7" t="str">
        <f t="shared" si="86"/>
        <v/>
      </c>
      <c r="Z195" s="7" t="str">
        <f t="shared" si="87"/>
        <v/>
      </c>
      <c r="AA195" s="7" t="str">
        <f t="shared" si="88"/>
        <v/>
      </c>
      <c r="AB195" s="7" t="str">
        <f t="shared" si="89"/>
        <v/>
      </c>
      <c r="AC195" s="7" t="str">
        <f t="shared" si="90"/>
        <v/>
      </c>
      <c r="AF195" s="33" t="s">
        <v>76</v>
      </c>
      <c r="AG195" s="7" t="str">
        <f t="shared" si="76"/>
        <v/>
      </c>
      <c r="AH195" s="7" t="str">
        <f t="shared" si="77"/>
        <v/>
      </c>
      <c r="AI195" s="7" t="str">
        <f t="shared" si="78"/>
        <v/>
      </c>
      <c r="AJ195" s="7" t="str">
        <f t="shared" si="79"/>
        <v/>
      </c>
      <c r="AK195" s="7" t="str">
        <f t="shared" si="80"/>
        <v/>
      </c>
      <c r="AL195" s="7" t="str">
        <f t="shared" si="81"/>
        <v/>
      </c>
      <c r="AM195" s="7" t="str">
        <f t="shared" si="82"/>
        <v/>
      </c>
    </row>
    <row r="196" spans="1:39">
      <c r="A196" s="7">
        <v>1</v>
      </c>
      <c r="B196" s="34" t="s">
        <v>15</v>
      </c>
      <c r="C196" s="79"/>
      <c r="D196" s="80"/>
      <c r="E196" s="80"/>
      <c r="F196" s="80"/>
      <c r="G196" s="80"/>
      <c r="H196" s="80"/>
      <c r="I196" s="73"/>
      <c r="V196" s="7" t="s">
        <v>77</v>
      </c>
      <c r="W196" s="7" t="str">
        <f t="shared" ref="W196:AC196" si="91">IF(C196="","",ABS(C196-N$22))</f>
        <v/>
      </c>
      <c r="X196" s="7" t="str">
        <f t="shared" si="91"/>
        <v/>
      </c>
      <c r="Y196" s="7" t="str">
        <f t="shared" si="91"/>
        <v/>
      </c>
      <c r="Z196" s="7" t="str">
        <f t="shared" si="91"/>
        <v/>
      </c>
      <c r="AA196" s="7" t="str">
        <f t="shared" si="91"/>
        <v/>
      </c>
      <c r="AB196" s="7" t="str">
        <f t="shared" si="91"/>
        <v/>
      </c>
      <c r="AC196" s="7" t="str">
        <f t="shared" si="91"/>
        <v/>
      </c>
      <c r="AF196" s="7" t="s">
        <v>77</v>
      </c>
      <c r="AG196" s="7" t="str">
        <f t="shared" si="76"/>
        <v/>
      </c>
      <c r="AH196" s="7" t="str">
        <f t="shared" si="77"/>
        <v/>
      </c>
      <c r="AI196" s="7" t="str">
        <f t="shared" si="78"/>
        <v/>
      </c>
      <c r="AJ196" s="7" t="str">
        <f t="shared" si="79"/>
        <v/>
      </c>
      <c r="AK196" s="7" t="str">
        <f t="shared" si="80"/>
        <v/>
      </c>
      <c r="AL196" s="7" t="str">
        <f t="shared" si="81"/>
        <v/>
      </c>
      <c r="AM196" s="7" t="str">
        <f t="shared" si="82"/>
        <v/>
      </c>
    </row>
    <row r="197" spans="1:39">
      <c r="A197" s="7">
        <v>2</v>
      </c>
      <c r="B197" s="26" t="s">
        <v>15</v>
      </c>
      <c r="C197" s="79"/>
      <c r="D197" s="80"/>
      <c r="E197" s="80"/>
      <c r="F197" s="80"/>
      <c r="G197" s="80"/>
      <c r="H197" s="80"/>
      <c r="I197" s="73"/>
      <c r="V197" s="7" t="s">
        <v>77</v>
      </c>
      <c r="W197" s="7" t="str">
        <f t="shared" ref="W197:W225" si="92">IF(C197="","",ABS(C197-N$22))</f>
        <v/>
      </c>
      <c r="X197" s="7" t="str">
        <f t="shared" ref="X197:X225" si="93">IF(D197="","",ABS(D197-O$22))</f>
        <v/>
      </c>
      <c r="Y197" s="7" t="str">
        <f t="shared" ref="Y197:Y225" si="94">IF(E197="","",ABS(E197-P$22))</f>
        <v/>
      </c>
      <c r="Z197" s="7" t="str">
        <f t="shared" ref="Z197:Z225" si="95">IF(F197="","",ABS(F197-Q$22))</f>
        <v/>
      </c>
      <c r="AA197" s="7" t="str">
        <f t="shared" ref="AA197:AA225" si="96">IF(G197="","",ABS(G197-R$22))</f>
        <v/>
      </c>
      <c r="AB197" s="7" t="str">
        <f t="shared" ref="AB197:AB225" si="97">IF(H197="","",ABS(H197-S$22))</f>
        <v/>
      </c>
      <c r="AC197" s="7" t="str">
        <f t="shared" ref="AC197:AC225" si="98">IF(I197="","",ABS(I197-T$22))</f>
        <v/>
      </c>
      <c r="AF197" s="7" t="s">
        <v>77</v>
      </c>
      <c r="AG197" s="7" t="str">
        <f t="shared" si="76"/>
        <v/>
      </c>
      <c r="AH197" s="7" t="str">
        <f t="shared" si="77"/>
        <v/>
      </c>
      <c r="AI197" s="7" t="str">
        <f t="shared" si="78"/>
        <v/>
      </c>
      <c r="AJ197" s="7" t="str">
        <f t="shared" si="79"/>
        <v/>
      </c>
      <c r="AK197" s="7" t="str">
        <f t="shared" si="80"/>
        <v/>
      </c>
      <c r="AL197" s="7" t="str">
        <f t="shared" si="81"/>
        <v/>
      </c>
      <c r="AM197" s="7" t="str">
        <f t="shared" si="82"/>
        <v/>
      </c>
    </row>
    <row r="198" spans="1:39">
      <c r="A198" s="7">
        <v>3</v>
      </c>
      <c r="B198" s="26" t="s">
        <v>15</v>
      </c>
      <c r="C198" s="79"/>
      <c r="D198" s="80"/>
      <c r="E198" s="80"/>
      <c r="F198" s="80"/>
      <c r="G198" s="80"/>
      <c r="H198" s="80"/>
      <c r="I198" s="73"/>
      <c r="V198" s="7" t="s">
        <v>77</v>
      </c>
      <c r="W198" s="7" t="str">
        <f t="shared" si="92"/>
        <v/>
      </c>
      <c r="X198" s="7" t="str">
        <f t="shared" si="93"/>
        <v/>
      </c>
      <c r="Y198" s="7" t="str">
        <f t="shared" si="94"/>
        <v/>
      </c>
      <c r="Z198" s="7" t="str">
        <f t="shared" si="95"/>
        <v/>
      </c>
      <c r="AA198" s="7" t="str">
        <f t="shared" si="96"/>
        <v/>
      </c>
      <c r="AB198" s="7" t="str">
        <f t="shared" si="97"/>
        <v/>
      </c>
      <c r="AC198" s="7" t="str">
        <f t="shared" si="98"/>
        <v/>
      </c>
      <c r="AF198" s="7" t="s">
        <v>77</v>
      </c>
      <c r="AG198" s="7" t="str">
        <f t="shared" si="76"/>
        <v/>
      </c>
      <c r="AH198" s="7" t="str">
        <f t="shared" si="77"/>
        <v/>
      </c>
      <c r="AI198" s="7" t="str">
        <f t="shared" si="78"/>
        <v/>
      </c>
      <c r="AJ198" s="7" t="str">
        <f t="shared" si="79"/>
        <v/>
      </c>
      <c r="AK198" s="7" t="str">
        <f t="shared" si="80"/>
        <v/>
      </c>
      <c r="AL198" s="7" t="str">
        <f t="shared" si="81"/>
        <v/>
      </c>
      <c r="AM198" s="7" t="str">
        <f t="shared" si="82"/>
        <v/>
      </c>
    </row>
    <row r="199" spans="1:39">
      <c r="A199" s="7">
        <v>4</v>
      </c>
      <c r="B199" s="26" t="s">
        <v>15</v>
      </c>
      <c r="C199" s="79"/>
      <c r="D199" s="80"/>
      <c r="E199" s="80"/>
      <c r="F199" s="80"/>
      <c r="G199" s="80"/>
      <c r="H199" s="80"/>
      <c r="I199" s="73"/>
      <c r="V199" s="7" t="s">
        <v>77</v>
      </c>
      <c r="W199" s="7" t="str">
        <f t="shared" si="92"/>
        <v/>
      </c>
      <c r="X199" s="7" t="str">
        <f t="shared" si="93"/>
        <v/>
      </c>
      <c r="Y199" s="7" t="str">
        <f t="shared" si="94"/>
        <v/>
      </c>
      <c r="Z199" s="7" t="str">
        <f t="shared" si="95"/>
        <v/>
      </c>
      <c r="AA199" s="7" t="str">
        <f t="shared" si="96"/>
        <v/>
      </c>
      <c r="AB199" s="7" t="str">
        <f t="shared" si="97"/>
        <v/>
      </c>
      <c r="AC199" s="7" t="str">
        <f t="shared" si="98"/>
        <v/>
      </c>
      <c r="AF199" s="7" t="s">
        <v>77</v>
      </c>
      <c r="AG199" s="7" t="str">
        <f t="shared" si="76"/>
        <v/>
      </c>
      <c r="AH199" s="7" t="str">
        <f t="shared" si="77"/>
        <v/>
      </c>
      <c r="AI199" s="7" t="str">
        <f t="shared" si="78"/>
        <v/>
      </c>
      <c r="AJ199" s="7" t="str">
        <f t="shared" si="79"/>
        <v/>
      </c>
      <c r="AK199" s="7" t="str">
        <f t="shared" si="80"/>
        <v/>
      </c>
      <c r="AL199" s="7" t="str">
        <f t="shared" si="81"/>
        <v/>
      </c>
      <c r="AM199" s="7" t="str">
        <f t="shared" si="82"/>
        <v/>
      </c>
    </row>
    <row r="200" spans="1:39">
      <c r="A200" s="7">
        <v>5</v>
      </c>
      <c r="B200" s="26" t="s">
        <v>15</v>
      </c>
      <c r="C200" s="79"/>
      <c r="D200" s="80"/>
      <c r="E200" s="80"/>
      <c r="F200" s="80"/>
      <c r="G200" s="80"/>
      <c r="H200" s="80"/>
      <c r="I200" s="73"/>
      <c r="V200" s="7" t="s">
        <v>77</v>
      </c>
      <c r="W200" s="7" t="str">
        <f t="shared" si="92"/>
        <v/>
      </c>
      <c r="X200" s="7" t="str">
        <f t="shared" si="93"/>
        <v/>
      </c>
      <c r="Y200" s="7" t="str">
        <f t="shared" si="94"/>
        <v/>
      </c>
      <c r="Z200" s="7" t="str">
        <f t="shared" si="95"/>
        <v/>
      </c>
      <c r="AA200" s="7" t="str">
        <f t="shared" si="96"/>
        <v/>
      </c>
      <c r="AB200" s="7" t="str">
        <f t="shared" si="97"/>
        <v/>
      </c>
      <c r="AC200" s="7" t="str">
        <f t="shared" si="98"/>
        <v/>
      </c>
      <c r="AF200" s="7" t="s">
        <v>77</v>
      </c>
      <c r="AG200" s="7" t="str">
        <f t="shared" si="76"/>
        <v/>
      </c>
      <c r="AH200" s="7" t="str">
        <f t="shared" si="77"/>
        <v/>
      </c>
      <c r="AI200" s="7" t="str">
        <f t="shared" si="78"/>
        <v/>
      </c>
      <c r="AJ200" s="7" t="str">
        <f t="shared" si="79"/>
        <v/>
      </c>
      <c r="AK200" s="7" t="str">
        <f t="shared" si="80"/>
        <v/>
      </c>
      <c r="AL200" s="7" t="str">
        <f t="shared" si="81"/>
        <v/>
      </c>
      <c r="AM200" s="7" t="str">
        <f t="shared" si="82"/>
        <v/>
      </c>
    </row>
    <row r="201" spans="1:39">
      <c r="A201" s="7">
        <v>6</v>
      </c>
      <c r="B201" s="26" t="s">
        <v>15</v>
      </c>
      <c r="C201" s="79"/>
      <c r="D201" s="80"/>
      <c r="E201" s="80"/>
      <c r="F201" s="80"/>
      <c r="G201" s="80"/>
      <c r="H201" s="80"/>
      <c r="I201" s="73"/>
      <c r="V201" s="7" t="s">
        <v>77</v>
      </c>
      <c r="W201" s="7" t="str">
        <f t="shared" si="92"/>
        <v/>
      </c>
      <c r="X201" s="7" t="str">
        <f t="shared" si="93"/>
        <v/>
      </c>
      <c r="Y201" s="7" t="str">
        <f t="shared" si="94"/>
        <v/>
      </c>
      <c r="Z201" s="7" t="str">
        <f t="shared" si="95"/>
        <v/>
      </c>
      <c r="AA201" s="7" t="str">
        <f t="shared" si="96"/>
        <v/>
      </c>
      <c r="AB201" s="7" t="str">
        <f t="shared" si="97"/>
        <v/>
      </c>
      <c r="AC201" s="7" t="str">
        <f t="shared" si="98"/>
        <v/>
      </c>
      <c r="AF201" s="7" t="s">
        <v>77</v>
      </c>
      <c r="AG201" s="7" t="str">
        <f t="shared" si="76"/>
        <v/>
      </c>
      <c r="AH201" s="7" t="str">
        <f t="shared" si="77"/>
        <v/>
      </c>
      <c r="AI201" s="7" t="str">
        <f t="shared" si="78"/>
        <v/>
      </c>
      <c r="AJ201" s="7" t="str">
        <f t="shared" si="79"/>
        <v/>
      </c>
      <c r="AK201" s="7" t="str">
        <f t="shared" si="80"/>
        <v/>
      </c>
      <c r="AL201" s="7" t="str">
        <f t="shared" si="81"/>
        <v/>
      </c>
      <c r="AM201" s="7" t="str">
        <f t="shared" si="82"/>
        <v/>
      </c>
    </row>
    <row r="202" spans="1:39">
      <c r="A202" s="7">
        <v>7</v>
      </c>
      <c r="B202" s="26" t="s">
        <v>15</v>
      </c>
      <c r="C202" s="79"/>
      <c r="D202" s="80"/>
      <c r="E202" s="80"/>
      <c r="F202" s="80"/>
      <c r="G202" s="80"/>
      <c r="H202" s="80"/>
      <c r="I202" s="73"/>
      <c r="V202" s="7" t="s">
        <v>77</v>
      </c>
      <c r="W202" s="7" t="str">
        <f t="shared" si="92"/>
        <v/>
      </c>
      <c r="X202" s="7" t="str">
        <f t="shared" si="93"/>
        <v/>
      </c>
      <c r="Y202" s="7" t="str">
        <f t="shared" si="94"/>
        <v/>
      </c>
      <c r="Z202" s="7" t="str">
        <f t="shared" si="95"/>
        <v/>
      </c>
      <c r="AA202" s="7" t="str">
        <f t="shared" si="96"/>
        <v/>
      </c>
      <c r="AB202" s="7" t="str">
        <f t="shared" si="97"/>
        <v/>
      </c>
      <c r="AC202" s="7" t="str">
        <f t="shared" si="98"/>
        <v/>
      </c>
      <c r="AF202" s="7" t="s">
        <v>77</v>
      </c>
      <c r="AG202" s="7" t="str">
        <f t="shared" si="76"/>
        <v/>
      </c>
      <c r="AH202" s="7" t="str">
        <f t="shared" si="77"/>
        <v/>
      </c>
      <c r="AI202" s="7" t="str">
        <f t="shared" si="78"/>
        <v/>
      </c>
      <c r="AJ202" s="7" t="str">
        <f t="shared" si="79"/>
        <v/>
      </c>
      <c r="AK202" s="7" t="str">
        <f t="shared" si="80"/>
        <v/>
      </c>
      <c r="AL202" s="7" t="str">
        <f t="shared" si="81"/>
        <v/>
      </c>
      <c r="AM202" s="7" t="str">
        <f t="shared" si="82"/>
        <v/>
      </c>
    </row>
    <row r="203" spans="1:39">
      <c r="A203" s="7">
        <v>8</v>
      </c>
      <c r="B203" s="26" t="s">
        <v>15</v>
      </c>
      <c r="C203" s="79"/>
      <c r="D203" s="80"/>
      <c r="E203" s="80"/>
      <c r="F203" s="80"/>
      <c r="G203" s="80"/>
      <c r="H203" s="80"/>
      <c r="I203" s="73"/>
      <c r="V203" s="7" t="s">
        <v>77</v>
      </c>
      <c r="W203" s="7" t="str">
        <f t="shared" si="92"/>
        <v/>
      </c>
      <c r="X203" s="7" t="str">
        <f t="shared" si="93"/>
        <v/>
      </c>
      <c r="Y203" s="7" t="str">
        <f t="shared" si="94"/>
        <v/>
      </c>
      <c r="Z203" s="7" t="str">
        <f t="shared" si="95"/>
        <v/>
      </c>
      <c r="AA203" s="7" t="str">
        <f t="shared" si="96"/>
        <v/>
      </c>
      <c r="AB203" s="7" t="str">
        <f t="shared" si="97"/>
        <v/>
      </c>
      <c r="AC203" s="7" t="str">
        <f t="shared" si="98"/>
        <v/>
      </c>
      <c r="AF203" s="7" t="s">
        <v>77</v>
      </c>
      <c r="AG203" s="7" t="str">
        <f t="shared" si="76"/>
        <v/>
      </c>
      <c r="AH203" s="7" t="str">
        <f t="shared" si="77"/>
        <v/>
      </c>
      <c r="AI203" s="7" t="str">
        <f t="shared" si="78"/>
        <v/>
      </c>
      <c r="AJ203" s="7" t="str">
        <f t="shared" si="79"/>
        <v/>
      </c>
      <c r="AK203" s="7" t="str">
        <f t="shared" si="80"/>
        <v/>
      </c>
      <c r="AL203" s="7" t="str">
        <f t="shared" si="81"/>
        <v/>
      </c>
      <c r="AM203" s="7" t="str">
        <f t="shared" si="82"/>
        <v/>
      </c>
    </row>
    <row r="204" spans="1:39">
      <c r="A204" s="7">
        <v>9</v>
      </c>
      <c r="B204" s="26" t="s">
        <v>15</v>
      </c>
      <c r="C204" s="79"/>
      <c r="D204" s="80"/>
      <c r="E204" s="80"/>
      <c r="F204" s="80"/>
      <c r="G204" s="80"/>
      <c r="H204" s="80"/>
      <c r="I204" s="73"/>
      <c r="V204" s="7" t="s">
        <v>77</v>
      </c>
      <c r="W204" s="7" t="str">
        <f t="shared" si="92"/>
        <v/>
      </c>
      <c r="X204" s="7" t="str">
        <f t="shared" si="93"/>
        <v/>
      </c>
      <c r="Y204" s="7" t="str">
        <f t="shared" si="94"/>
        <v/>
      </c>
      <c r="Z204" s="7" t="str">
        <f t="shared" si="95"/>
        <v/>
      </c>
      <c r="AA204" s="7" t="str">
        <f t="shared" si="96"/>
        <v/>
      </c>
      <c r="AB204" s="7" t="str">
        <f t="shared" si="97"/>
        <v/>
      </c>
      <c r="AC204" s="7" t="str">
        <f t="shared" si="98"/>
        <v/>
      </c>
      <c r="AF204" s="7" t="s">
        <v>77</v>
      </c>
      <c r="AG204" s="7" t="str">
        <f t="shared" si="76"/>
        <v/>
      </c>
      <c r="AH204" s="7" t="str">
        <f t="shared" si="77"/>
        <v/>
      </c>
      <c r="AI204" s="7" t="str">
        <f t="shared" si="78"/>
        <v/>
      </c>
      <c r="AJ204" s="7" t="str">
        <f t="shared" si="79"/>
        <v/>
      </c>
      <c r="AK204" s="7" t="str">
        <f t="shared" si="80"/>
        <v/>
      </c>
      <c r="AL204" s="7" t="str">
        <f t="shared" si="81"/>
        <v/>
      </c>
      <c r="AM204" s="7" t="str">
        <f t="shared" si="82"/>
        <v/>
      </c>
    </row>
    <row r="205" spans="1:39">
      <c r="A205" s="7">
        <v>10</v>
      </c>
      <c r="B205" s="26" t="s">
        <v>15</v>
      </c>
      <c r="C205" s="79"/>
      <c r="D205" s="80"/>
      <c r="E205" s="80"/>
      <c r="F205" s="80"/>
      <c r="G205" s="80"/>
      <c r="H205" s="80"/>
      <c r="I205" s="73"/>
      <c r="V205" s="7" t="s">
        <v>77</v>
      </c>
      <c r="W205" s="7" t="str">
        <f t="shared" si="92"/>
        <v/>
      </c>
      <c r="X205" s="7" t="str">
        <f t="shared" si="93"/>
        <v/>
      </c>
      <c r="Y205" s="7" t="str">
        <f t="shared" si="94"/>
        <v/>
      </c>
      <c r="Z205" s="7" t="str">
        <f t="shared" si="95"/>
        <v/>
      </c>
      <c r="AA205" s="7" t="str">
        <f t="shared" si="96"/>
        <v/>
      </c>
      <c r="AB205" s="7" t="str">
        <f t="shared" si="97"/>
        <v/>
      </c>
      <c r="AC205" s="7" t="str">
        <f t="shared" si="98"/>
        <v/>
      </c>
      <c r="AF205" s="7" t="s">
        <v>77</v>
      </c>
      <c r="AG205" s="7" t="str">
        <f t="shared" si="76"/>
        <v/>
      </c>
      <c r="AH205" s="7" t="str">
        <f t="shared" si="77"/>
        <v/>
      </c>
      <c r="AI205" s="7" t="str">
        <f t="shared" si="78"/>
        <v/>
      </c>
      <c r="AJ205" s="7" t="str">
        <f t="shared" si="79"/>
        <v/>
      </c>
      <c r="AK205" s="7" t="str">
        <f t="shared" si="80"/>
        <v/>
      </c>
      <c r="AL205" s="7" t="str">
        <f t="shared" si="81"/>
        <v/>
      </c>
      <c r="AM205" s="7" t="str">
        <f t="shared" si="82"/>
        <v/>
      </c>
    </row>
    <row r="206" spans="1:39">
      <c r="A206" s="7">
        <v>11</v>
      </c>
      <c r="B206" s="26" t="s">
        <v>15</v>
      </c>
      <c r="C206" s="79"/>
      <c r="D206" s="80"/>
      <c r="E206" s="80"/>
      <c r="F206" s="80"/>
      <c r="G206" s="80"/>
      <c r="H206" s="80"/>
      <c r="I206" s="73"/>
      <c r="V206" s="7" t="s">
        <v>77</v>
      </c>
      <c r="W206" s="7" t="str">
        <f t="shared" si="92"/>
        <v/>
      </c>
      <c r="X206" s="7" t="str">
        <f t="shared" si="93"/>
        <v/>
      </c>
      <c r="Y206" s="7" t="str">
        <f t="shared" si="94"/>
        <v/>
      </c>
      <c r="Z206" s="7" t="str">
        <f t="shared" si="95"/>
        <v/>
      </c>
      <c r="AA206" s="7" t="str">
        <f t="shared" si="96"/>
        <v/>
      </c>
      <c r="AB206" s="7" t="str">
        <f t="shared" si="97"/>
        <v/>
      </c>
      <c r="AC206" s="7" t="str">
        <f t="shared" si="98"/>
        <v/>
      </c>
      <c r="AF206" s="7" t="s">
        <v>77</v>
      </c>
      <c r="AG206" s="7" t="str">
        <f t="shared" si="76"/>
        <v/>
      </c>
      <c r="AH206" s="7" t="str">
        <f t="shared" si="77"/>
        <v/>
      </c>
      <c r="AI206" s="7" t="str">
        <f t="shared" si="78"/>
        <v/>
      </c>
      <c r="AJ206" s="7" t="str">
        <f t="shared" si="79"/>
        <v/>
      </c>
      <c r="AK206" s="7" t="str">
        <f t="shared" si="80"/>
        <v/>
      </c>
      <c r="AL206" s="7" t="str">
        <f t="shared" si="81"/>
        <v/>
      </c>
      <c r="AM206" s="7" t="str">
        <f t="shared" si="82"/>
        <v/>
      </c>
    </row>
    <row r="207" spans="1:39">
      <c r="A207" s="7">
        <v>12</v>
      </c>
      <c r="B207" s="26" t="s">
        <v>15</v>
      </c>
      <c r="C207" s="79"/>
      <c r="D207" s="80"/>
      <c r="E207" s="80"/>
      <c r="F207" s="80"/>
      <c r="G207" s="80"/>
      <c r="H207" s="80"/>
      <c r="I207" s="73"/>
      <c r="V207" s="7" t="s">
        <v>77</v>
      </c>
      <c r="W207" s="7" t="str">
        <f t="shared" si="92"/>
        <v/>
      </c>
      <c r="X207" s="7" t="str">
        <f t="shared" si="93"/>
        <v/>
      </c>
      <c r="Y207" s="7" t="str">
        <f t="shared" si="94"/>
        <v/>
      </c>
      <c r="Z207" s="7" t="str">
        <f t="shared" si="95"/>
        <v/>
      </c>
      <c r="AA207" s="7" t="str">
        <f t="shared" si="96"/>
        <v/>
      </c>
      <c r="AB207" s="7" t="str">
        <f t="shared" si="97"/>
        <v/>
      </c>
      <c r="AC207" s="7" t="str">
        <f t="shared" si="98"/>
        <v/>
      </c>
      <c r="AF207" s="7" t="s">
        <v>77</v>
      </c>
      <c r="AG207" s="7" t="str">
        <f t="shared" si="76"/>
        <v/>
      </c>
      <c r="AH207" s="7" t="str">
        <f t="shared" si="77"/>
        <v/>
      </c>
      <c r="AI207" s="7" t="str">
        <f t="shared" si="78"/>
        <v/>
      </c>
      <c r="AJ207" s="7" t="str">
        <f t="shared" si="79"/>
        <v/>
      </c>
      <c r="AK207" s="7" t="str">
        <f t="shared" si="80"/>
        <v/>
      </c>
      <c r="AL207" s="7" t="str">
        <f t="shared" si="81"/>
        <v/>
      </c>
      <c r="AM207" s="7" t="str">
        <f t="shared" si="82"/>
        <v/>
      </c>
    </row>
    <row r="208" spans="1:39">
      <c r="A208" s="7">
        <v>13</v>
      </c>
      <c r="B208" s="26" t="s">
        <v>15</v>
      </c>
      <c r="C208" s="79"/>
      <c r="D208" s="80"/>
      <c r="E208" s="80"/>
      <c r="F208" s="80"/>
      <c r="G208" s="80"/>
      <c r="H208" s="80"/>
      <c r="I208" s="73"/>
      <c r="V208" s="7" t="s">
        <v>77</v>
      </c>
      <c r="W208" s="7" t="str">
        <f t="shared" si="92"/>
        <v/>
      </c>
      <c r="X208" s="7" t="str">
        <f t="shared" si="93"/>
        <v/>
      </c>
      <c r="Y208" s="7" t="str">
        <f t="shared" si="94"/>
        <v/>
      </c>
      <c r="Z208" s="7" t="str">
        <f t="shared" si="95"/>
        <v/>
      </c>
      <c r="AA208" s="7" t="str">
        <f t="shared" si="96"/>
        <v/>
      </c>
      <c r="AB208" s="7" t="str">
        <f t="shared" si="97"/>
        <v/>
      </c>
      <c r="AC208" s="7" t="str">
        <f t="shared" si="98"/>
        <v/>
      </c>
      <c r="AF208" s="7" t="s">
        <v>77</v>
      </c>
      <c r="AG208" s="7" t="str">
        <f t="shared" si="76"/>
        <v/>
      </c>
      <c r="AH208" s="7" t="str">
        <f t="shared" si="77"/>
        <v/>
      </c>
      <c r="AI208" s="7" t="str">
        <f t="shared" si="78"/>
        <v/>
      </c>
      <c r="AJ208" s="7" t="str">
        <f t="shared" si="79"/>
        <v/>
      </c>
      <c r="AK208" s="7" t="str">
        <f t="shared" si="80"/>
        <v/>
      </c>
      <c r="AL208" s="7" t="str">
        <f t="shared" si="81"/>
        <v/>
      </c>
      <c r="AM208" s="7" t="str">
        <f t="shared" si="82"/>
        <v/>
      </c>
    </row>
    <row r="209" spans="1:39">
      <c r="A209" s="7">
        <v>14</v>
      </c>
      <c r="B209" s="26" t="s">
        <v>15</v>
      </c>
      <c r="C209" s="79"/>
      <c r="D209" s="80"/>
      <c r="E209" s="80"/>
      <c r="F209" s="80"/>
      <c r="G209" s="80"/>
      <c r="H209" s="80"/>
      <c r="I209" s="73"/>
      <c r="V209" s="7" t="s">
        <v>77</v>
      </c>
      <c r="W209" s="7" t="str">
        <f t="shared" si="92"/>
        <v/>
      </c>
      <c r="X209" s="7" t="str">
        <f t="shared" si="93"/>
        <v/>
      </c>
      <c r="Y209" s="7" t="str">
        <f t="shared" si="94"/>
        <v/>
      </c>
      <c r="Z209" s="7" t="str">
        <f t="shared" si="95"/>
        <v/>
      </c>
      <c r="AA209" s="7" t="str">
        <f t="shared" si="96"/>
        <v/>
      </c>
      <c r="AB209" s="7" t="str">
        <f t="shared" si="97"/>
        <v/>
      </c>
      <c r="AC209" s="7" t="str">
        <f t="shared" si="98"/>
        <v/>
      </c>
      <c r="AF209" s="7" t="s">
        <v>77</v>
      </c>
      <c r="AG209" s="7" t="str">
        <f t="shared" ref="AG209:AG225" si="99">IF(W209="","",(W209-$AE$15)^2)</f>
        <v/>
      </c>
      <c r="AH209" s="7" t="str">
        <f t="shared" ref="AH209:AH225" si="100">IF(X209="","",(X209-$AE$15)^2)</f>
        <v/>
      </c>
      <c r="AI209" s="7" t="str">
        <f t="shared" ref="AI209:AI225" si="101">IF(Y209="","",(Y209-$AE$15)^2)</f>
        <v/>
      </c>
      <c r="AJ209" s="7" t="str">
        <f t="shared" ref="AJ209:AJ225" si="102">IF(Z209="","",(Z209-$AE$15)^2)</f>
        <v/>
      </c>
      <c r="AK209" s="7" t="str">
        <f t="shared" ref="AK209:AK225" si="103">IF(AA209="","",(AA209-$AE$15)^2)</f>
        <v/>
      </c>
      <c r="AL209" s="7" t="str">
        <f t="shared" ref="AL209:AL225" si="104">IF(AB209="","",(AB209-$AE$15)^2)</f>
        <v/>
      </c>
      <c r="AM209" s="7" t="str">
        <f t="shared" ref="AM209:AM225" si="105">IF(AC209="","",(AC209-$AE$15)^2)</f>
        <v/>
      </c>
    </row>
    <row r="210" spans="1:39">
      <c r="A210" s="7">
        <v>15</v>
      </c>
      <c r="B210" s="26" t="s">
        <v>15</v>
      </c>
      <c r="C210" s="79"/>
      <c r="D210" s="80"/>
      <c r="E210" s="80"/>
      <c r="F210" s="80"/>
      <c r="G210" s="80"/>
      <c r="H210" s="80"/>
      <c r="I210" s="73"/>
      <c r="V210" s="7" t="s">
        <v>77</v>
      </c>
      <c r="W210" s="7" t="str">
        <f t="shared" si="92"/>
        <v/>
      </c>
      <c r="X210" s="7" t="str">
        <f t="shared" si="93"/>
        <v/>
      </c>
      <c r="Y210" s="7" t="str">
        <f t="shared" si="94"/>
        <v/>
      </c>
      <c r="Z210" s="7" t="str">
        <f t="shared" si="95"/>
        <v/>
      </c>
      <c r="AA210" s="7" t="str">
        <f t="shared" si="96"/>
        <v/>
      </c>
      <c r="AB210" s="7" t="str">
        <f t="shared" si="97"/>
        <v/>
      </c>
      <c r="AC210" s="7" t="str">
        <f t="shared" si="98"/>
        <v/>
      </c>
      <c r="AF210" s="7" t="s">
        <v>77</v>
      </c>
      <c r="AG210" s="7" t="str">
        <f t="shared" si="99"/>
        <v/>
      </c>
      <c r="AH210" s="7" t="str">
        <f t="shared" si="100"/>
        <v/>
      </c>
      <c r="AI210" s="7" t="str">
        <f t="shared" si="101"/>
        <v/>
      </c>
      <c r="AJ210" s="7" t="str">
        <f t="shared" si="102"/>
        <v/>
      </c>
      <c r="AK210" s="7" t="str">
        <f t="shared" si="103"/>
        <v/>
      </c>
      <c r="AL210" s="7" t="str">
        <f t="shared" si="104"/>
        <v/>
      </c>
      <c r="AM210" s="7" t="str">
        <f t="shared" si="105"/>
        <v/>
      </c>
    </row>
    <row r="211" spans="1:39">
      <c r="A211" s="7">
        <v>16</v>
      </c>
      <c r="B211" s="26" t="s">
        <v>15</v>
      </c>
      <c r="C211" s="79"/>
      <c r="D211" s="80"/>
      <c r="E211" s="80"/>
      <c r="F211" s="80"/>
      <c r="G211" s="80"/>
      <c r="H211" s="80"/>
      <c r="I211" s="73"/>
      <c r="V211" s="7" t="s">
        <v>77</v>
      </c>
      <c r="W211" s="7" t="str">
        <f t="shared" si="92"/>
        <v/>
      </c>
      <c r="X211" s="7" t="str">
        <f t="shared" si="93"/>
        <v/>
      </c>
      <c r="Y211" s="7" t="str">
        <f t="shared" si="94"/>
        <v/>
      </c>
      <c r="Z211" s="7" t="str">
        <f t="shared" si="95"/>
        <v/>
      </c>
      <c r="AA211" s="7" t="str">
        <f t="shared" si="96"/>
        <v/>
      </c>
      <c r="AB211" s="7" t="str">
        <f t="shared" si="97"/>
        <v/>
      </c>
      <c r="AC211" s="7" t="str">
        <f t="shared" si="98"/>
        <v/>
      </c>
      <c r="AF211" s="7" t="s">
        <v>77</v>
      </c>
      <c r="AG211" s="7" t="str">
        <f t="shared" si="99"/>
        <v/>
      </c>
      <c r="AH211" s="7" t="str">
        <f t="shared" si="100"/>
        <v/>
      </c>
      <c r="AI211" s="7" t="str">
        <f t="shared" si="101"/>
        <v/>
      </c>
      <c r="AJ211" s="7" t="str">
        <f t="shared" si="102"/>
        <v/>
      </c>
      <c r="AK211" s="7" t="str">
        <f t="shared" si="103"/>
        <v/>
      </c>
      <c r="AL211" s="7" t="str">
        <f t="shared" si="104"/>
        <v/>
      </c>
      <c r="AM211" s="7" t="str">
        <f t="shared" si="105"/>
        <v/>
      </c>
    </row>
    <row r="212" spans="1:39">
      <c r="A212" s="7">
        <v>17</v>
      </c>
      <c r="B212" s="26" t="s">
        <v>15</v>
      </c>
      <c r="C212" s="79"/>
      <c r="D212" s="80"/>
      <c r="E212" s="80"/>
      <c r="F212" s="80"/>
      <c r="G212" s="80"/>
      <c r="H212" s="80"/>
      <c r="I212" s="73"/>
      <c r="V212" s="7" t="s">
        <v>77</v>
      </c>
      <c r="W212" s="7" t="str">
        <f t="shared" si="92"/>
        <v/>
      </c>
      <c r="X212" s="7" t="str">
        <f t="shared" si="93"/>
        <v/>
      </c>
      <c r="Y212" s="7" t="str">
        <f t="shared" si="94"/>
        <v/>
      </c>
      <c r="Z212" s="7" t="str">
        <f t="shared" si="95"/>
        <v/>
      </c>
      <c r="AA212" s="7" t="str">
        <f t="shared" si="96"/>
        <v/>
      </c>
      <c r="AB212" s="7" t="str">
        <f t="shared" si="97"/>
        <v/>
      </c>
      <c r="AC212" s="7" t="str">
        <f t="shared" si="98"/>
        <v/>
      </c>
      <c r="AF212" s="7" t="s">
        <v>77</v>
      </c>
      <c r="AG212" s="7" t="str">
        <f t="shared" si="99"/>
        <v/>
      </c>
      <c r="AH212" s="7" t="str">
        <f t="shared" si="100"/>
        <v/>
      </c>
      <c r="AI212" s="7" t="str">
        <f t="shared" si="101"/>
        <v/>
      </c>
      <c r="AJ212" s="7" t="str">
        <f t="shared" si="102"/>
        <v/>
      </c>
      <c r="AK212" s="7" t="str">
        <f t="shared" si="103"/>
        <v/>
      </c>
      <c r="AL212" s="7" t="str">
        <f t="shared" si="104"/>
        <v/>
      </c>
      <c r="AM212" s="7" t="str">
        <f t="shared" si="105"/>
        <v/>
      </c>
    </row>
    <row r="213" spans="1:39">
      <c r="A213" s="7">
        <v>18</v>
      </c>
      <c r="B213" s="26" t="s">
        <v>15</v>
      </c>
      <c r="C213" s="79"/>
      <c r="D213" s="80"/>
      <c r="E213" s="80"/>
      <c r="F213" s="80"/>
      <c r="G213" s="80"/>
      <c r="H213" s="80"/>
      <c r="I213" s="73"/>
      <c r="V213" s="7" t="s">
        <v>77</v>
      </c>
      <c r="W213" s="7" t="str">
        <f t="shared" si="92"/>
        <v/>
      </c>
      <c r="X213" s="7" t="str">
        <f t="shared" si="93"/>
        <v/>
      </c>
      <c r="Y213" s="7" t="str">
        <f t="shared" si="94"/>
        <v/>
      </c>
      <c r="Z213" s="7" t="str">
        <f t="shared" si="95"/>
        <v/>
      </c>
      <c r="AA213" s="7" t="str">
        <f t="shared" si="96"/>
        <v/>
      </c>
      <c r="AB213" s="7" t="str">
        <f t="shared" si="97"/>
        <v/>
      </c>
      <c r="AC213" s="7" t="str">
        <f t="shared" si="98"/>
        <v/>
      </c>
      <c r="AF213" s="7" t="s">
        <v>77</v>
      </c>
      <c r="AG213" s="7" t="str">
        <f t="shared" si="99"/>
        <v/>
      </c>
      <c r="AH213" s="7" t="str">
        <f t="shared" si="100"/>
        <v/>
      </c>
      <c r="AI213" s="7" t="str">
        <f t="shared" si="101"/>
        <v/>
      </c>
      <c r="AJ213" s="7" t="str">
        <f t="shared" si="102"/>
        <v/>
      </c>
      <c r="AK213" s="7" t="str">
        <f t="shared" si="103"/>
        <v/>
      </c>
      <c r="AL213" s="7" t="str">
        <f t="shared" si="104"/>
        <v/>
      </c>
      <c r="AM213" s="7" t="str">
        <f t="shared" si="105"/>
        <v/>
      </c>
    </row>
    <row r="214" spans="1:39">
      <c r="A214" s="7">
        <v>19</v>
      </c>
      <c r="B214" s="26" t="s">
        <v>15</v>
      </c>
      <c r="C214" s="79"/>
      <c r="D214" s="80"/>
      <c r="E214" s="80"/>
      <c r="F214" s="80"/>
      <c r="G214" s="80"/>
      <c r="H214" s="80"/>
      <c r="I214" s="73"/>
      <c r="V214" s="7" t="s">
        <v>77</v>
      </c>
      <c r="W214" s="7" t="str">
        <f t="shared" si="92"/>
        <v/>
      </c>
      <c r="X214" s="7" t="str">
        <f t="shared" si="93"/>
        <v/>
      </c>
      <c r="Y214" s="7" t="str">
        <f t="shared" si="94"/>
        <v/>
      </c>
      <c r="Z214" s="7" t="str">
        <f t="shared" si="95"/>
        <v/>
      </c>
      <c r="AA214" s="7" t="str">
        <f t="shared" si="96"/>
        <v/>
      </c>
      <c r="AB214" s="7" t="str">
        <f t="shared" si="97"/>
        <v/>
      </c>
      <c r="AC214" s="7" t="str">
        <f t="shared" si="98"/>
        <v/>
      </c>
      <c r="AF214" s="7" t="s">
        <v>77</v>
      </c>
      <c r="AG214" s="7" t="str">
        <f t="shared" si="99"/>
        <v/>
      </c>
      <c r="AH214" s="7" t="str">
        <f t="shared" si="100"/>
        <v/>
      </c>
      <c r="AI214" s="7" t="str">
        <f t="shared" si="101"/>
        <v/>
      </c>
      <c r="AJ214" s="7" t="str">
        <f t="shared" si="102"/>
        <v/>
      </c>
      <c r="AK214" s="7" t="str">
        <f t="shared" si="103"/>
        <v/>
      </c>
      <c r="AL214" s="7" t="str">
        <f t="shared" si="104"/>
        <v/>
      </c>
      <c r="AM214" s="7" t="str">
        <f t="shared" si="105"/>
        <v/>
      </c>
    </row>
    <row r="215" spans="1:39">
      <c r="A215" s="7">
        <v>20</v>
      </c>
      <c r="B215" s="26" t="s">
        <v>15</v>
      </c>
      <c r="C215" s="79"/>
      <c r="D215" s="80"/>
      <c r="E215" s="80"/>
      <c r="F215" s="80"/>
      <c r="G215" s="80"/>
      <c r="H215" s="80"/>
      <c r="I215" s="73"/>
      <c r="V215" s="7" t="s">
        <v>77</v>
      </c>
      <c r="W215" s="7" t="str">
        <f t="shared" si="92"/>
        <v/>
      </c>
      <c r="X215" s="7" t="str">
        <f t="shared" si="93"/>
        <v/>
      </c>
      <c r="Y215" s="7" t="str">
        <f t="shared" si="94"/>
        <v/>
      </c>
      <c r="Z215" s="7" t="str">
        <f t="shared" si="95"/>
        <v/>
      </c>
      <c r="AA215" s="7" t="str">
        <f t="shared" si="96"/>
        <v/>
      </c>
      <c r="AB215" s="7" t="str">
        <f t="shared" si="97"/>
        <v/>
      </c>
      <c r="AC215" s="7" t="str">
        <f t="shared" si="98"/>
        <v/>
      </c>
      <c r="AF215" s="7" t="s">
        <v>77</v>
      </c>
      <c r="AG215" s="7" t="str">
        <f t="shared" si="99"/>
        <v/>
      </c>
      <c r="AH215" s="7" t="str">
        <f t="shared" si="100"/>
        <v/>
      </c>
      <c r="AI215" s="7" t="str">
        <f t="shared" si="101"/>
        <v/>
      </c>
      <c r="AJ215" s="7" t="str">
        <f t="shared" si="102"/>
        <v/>
      </c>
      <c r="AK215" s="7" t="str">
        <f t="shared" si="103"/>
        <v/>
      </c>
      <c r="AL215" s="7" t="str">
        <f t="shared" si="104"/>
        <v/>
      </c>
      <c r="AM215" s="7" t="str">
        <f t="shared" si="105"/>
        <v/>
      </c>
    </row>
    <row r="216" spans="1:39">
      <c r="A216" s="7">
        <v>21</v>
      </c>
      <c r="B216" s="26" t="s">
        <v>15</v>
      </c>
      <c r="C216" s="79"/>
      <c r="D216" s="80"/>
      <c r="E216" s="80"/>
      <c r="F216" s="80"/>
      <c r="G216" s="80"/>
      <c r="H216" s="80"/>
      <c r="I216" s="73"/>
      <c r="V216" s="7" t="s">
        <v>77</v>
      </c>
      <c r="W216" s="7" t="str">
        <f t="shared" si="92"/>
        <v/>
      </c>
      <c r="X216" s="7" t="str">
        <f t="shared" si="93"/>
        <v/>
      </c>
      <c r="Y216" s="7" t="str">
        <f t="shared" si="94"/>
        <v/>
      </c>
      <c r="Z216" s="7" t="str">
        <f t="shared" si="95"/>
        <v/>
      </c>
      <c r="AA216" s="7" t="str">
        <f t="shared" si="96"/>
        <v/>
      </c>
      <c r="AB216" s="7" t="str">
        <f t="shared" si="97"/>
        <v/>
      </c>
      <c r="AC216" s="7" t="str">
        <f t="shared" si="98"/>
        <v/>
      </c>
      <c r="AF216" s="7" t="s">
        <v>77</v>
      </c>
      <c r="AG216" s="7" t="str">
        <f t="shared" si="99"/>
        <v/>
      </c>
      <c r="AH216" s="7" t="str">
        <f t="shared" si="100"/>
        <v/>
      </c>
      <c r="AI216" s="7" t="str">
        <f t="shared" si="101"/>
        <v/>
      </c>
      <c r="AJ216" s="7" t="str">
        <f t="shared" si="102"/>
        <v/>
      </c>
      <c r="AK216" s="7" t="str">
        <f t="shared" si="103"/>
        <v/>
      </c>
      <c r="AL216" s="7" t="str">
        <f t="shared" si="104"/>
        <v/>
      </c>
      <c r="AM216" s="7" t="str">
        <f t="shared" si="105"/>
        <v/>
      </c>
    </row>
    <row r="217" spans="1:39">
      <c r="A217" s="7">
        <v>22</v>
      </c>
      <c r="B217" s="26" t="s">
        <v>15</v>
      </c>
      <c r="C217" s="79"/>
      <c r="D217" s="80"/>
      <c r="E217" s="80"/>
      <c r="F217" s="80"/>
      <c r="G217" s="80"/>
      <c r="H217" s="80"/>
      <c r="I217" s="73"/>
      <c r="V217" s="7" t="s">
        <v>77</v>
      </c>
      <c r="W217" s="7" t="str">
        <f t="shared" si="92"/>
        <v/>
      </c>
      <c r="X217" s="7" t="str">
        <f t="shared" si="93"/>
        <v/>
      </c>
      <c r="Y217" s="7" t="str">
        <f t="shared" si="94"/>
        <v/>
      </c>
      <c r="Z217" s="7" t="str">
        <f t="shared" si="95"/>
        <v/>
      </c>
      <c r="AA217" s="7" t="str">
        <f t="shared" si="96"/>
        <v/>
      </c>
      <c r="AB217" s="7" t="str">
        <f t="shared" si="97"/>
        <v/>
      </c>
      <c r="AC217" s="7" t="str">
        <f t="shared" si="98"/>
        <v/>
      </c>
      <c r="AF217" s="7" t="s">
        <v>77</v>
      </c>
      <c r="AG217" s="7" t="str">
        <f t="shared" si="99"/>
        <v/>
      </c>
      <c r="AH217" s="7" t="str">
        <f t="shared" si="100"/>
        <v/>
      </c>
      <c r="AI217" s="7" t="str">
        <f t="shared" si="101"/>
        <v/>
      </c>
      <c r="AJ217" s="7" t="str">
        <f t="shared" si="102"/>
        <v/>
      </c>
      <c r="AK217" s="7" t="str">
        <f t="shared" si="103"/>
        <v/>
      </c>
      <c r="AL217" s="7" t="str">
        <f t="shared" si="104"/>
        <v/>
      </c>
      <c r="AM217" s="7" t="str">
        <f t="shared" si="105"/>
        <v/>
      </c>
    </row>
    <row r="218" spans="1:39">
      <c r="A218" s="7">
        <v>23</v>
      </c>
      <c r="B218" s="26" t="s">
        <v>15</v>
      </c>
      <c r="C218" s="79"/>
      <c r="D218" s="80"/>
      <c r="E218" s="80"/>
      <c r="F218" s="80"/>
      <c r="G218" s="80"/>
      <c r="H218" s="80"/>
      <c r="I218" s="73"/>
      <c r="V218" s="7" t="s">
        <v>77</v>
      </c>
      <c r="W218" s="7" t="str">
        <f t="shared" si="92"/>
        <v/>
      </c>
      <c r="X218" s="7" t="str">
        <f t="shared" si="93"/>
        <v/>
      </c>
      <c r="Y218" s="7" t="str">
        <f t="shared" si="94"/>
        <v/>
      </c>
      <c r="Z218" s="7" t="str">
        <f t="shared" si="95"/>
        <v/>
      </c>
      <c r="AA218" s="7" t="str">
        <f t="shared" si="96"/>
        <v/>
      </c>
      <c r="AB218" s="7" t="str">
        <f t="shared" si="97"/>
        <v/>
      </c>
      <c r="AC218" s="7" t="str">
        <f t="shared" si="98"/>
        <v/>
      </c>
      <c r="AF218" s="7" t="s">
        <v>77</v>
      </c>
      <c r="AG218" s="7" t="str">
        <f t="shared" si="99"/>
        <v/>
      </c>
      <c r="AH218" s="7" t="str">
        <f t="shared" si="100"/>
        <v/>
      </c>
      <c r="AI218" s="7" t="str">
        <f t="shared" si="101"/>
        <v/>
      </c>
      <c r="AJ218" s="7" t="str">
        <f t="shared" si="102"/>
        <v/>
      </c>
      <c r="AK218" s="7" t="str">
        <f t="shared" si="103"/>
        <v/>
      </c>
      <c r="AL218" s="7" t="str">
        <f t="shared" si="104"/>
        <v/>
      </c>
      <c r="AM218" s="7" t="str">
        <f t="shared" si="105"/>
        <v/>
      </c>
    </row>
    <row r="219" spans="1:39">
      <c r="A219" s="7">
        <v>24</v>
      </c>
      <c r="B219" s="26" t="s">
        <v>15</v>
      </c>
      <c r="C219" s="79"/>
      <c r="D219" s="80"/>
      <c r="E219" s="80"/>
      <c r="F219" s="80"/>
      <c r="G219" s="80"/>
      <c r="H219" s="80"/>
      <c r="I219" s="73"/>
      <c r="V219" s="7" t="s">
        <v>77</v>
      </c>
      <c r="W219" s="7" t="str">
        <f t="shared" si="92"/>
        <v/>
      </c>
      <c r="X219" s="7" t="str">
        <f t="shared" si="93"/>
        <v/>
      </c>
      <c r="Y219" s="7" t="str">
        <f t="shared" si="94"/>
        <v/>
      </c>
      <c r="Z219" s="7" t="str">
        <f t="shared" si="95"/>
        <v/>
      </c>
      <c r="AA219" s="7" t="str">
        <f t="shared" si="96"/>
        <v/>
      </c>
      <c r="AB219" s="7" t="str">
        <f t="shared" si="97"/>
        <v/>
      </c>
      <c r="AC219" s="7" t="str">
        <f t="shared" si="98"/>
        <v/>
      </c>
      <c r="AF219" s="7" t="s">
        <v>77</v>
      </c>
      <c r="AG219" s="7" t="str">
        <f t="shared" si="99"/>
        <v/>
      </c>
      <c r="AH219" s="7" t="str">
        <f t="shared" si="100"/>
        <v/>
      </c>
      <c r="AI219" s="7" t="str">
        <f t="shared" si="101"/>
        <v/>
      </c>
      <c r="AJ219" s="7" t="str">
        <f t="shared" si="102"/>
        <v/>
      </c>
      <c r="AK219" s="7" t="str">
        <f t="shared" si="103"/>
        <v/>
      </c>
      <c r="AL219" s="7" t="str">
        <f t="shared" si="104"/>
        <v/>
      </c>
      <c r="AM219" s="7" t="str">
        <f t="shared" si="105"/>
        <v/>
      </c>
    </row>
    <row r="220" spans="1:39">
      <c r="A220" s="7">
        <v>25</v>
      </c>
      <c r="B220" s="26" t="s">
        <v>15</v>
      </c>
      <c r="C220" s="79"/>
      <c r="D220" s="80"/>
      <c r="E220" s="80"/>
      <c r="F220" s="80"/>
      <c r="G220" s="80"/>
      <c r="H220" s="80"/>
      <c r="I220" s="73"/>
      <c r="V220" s="7" t="s">
        <v>77</v>
      </c>
      <c r="W220" s="7" t="str">
        <f t="shared" si="92"/>
        <v/>
      </c>
      <c r="X220" s="7" t="str">
        <f t="shared" si="93"/>
        <v/>
      </c>
      <c r="Y220" s="7" t="str">
        <f t="shared" si="94"/>
        <v/>
      </c>
      <c r="Z220" s="7" t="str">
        <f t="shared" si="95"/>
        <v/>
      </c>
      <c r="AA220" s="7" t="str">
        <f t="shared" si="96"/>
        <v/>
      </c>
      <c r="AB220" s="7" t="str">
        <f t="shared" si="97"/>
        <v/>
      </c>
      <c r="AC220" s="7" t="str">
        <f t="shared" si="98"/>
        <v/>
      </c>
      <c r="AF220" s="7" t="s">
        <v>77</v>
      </c>
      <c r="AG220" s="7" t="str">
        <f t="shared" si="99"/>
        <v/>
      </c>
      <c r="AH220" s="7" t="str">
        <f t="shared" si="100"/>
        <v/>
      </c>
      <c r="AI220" s="7" t="str">
        <f t="shared" si="101"/>
        <v/>
      </c>
      <c r="AJ220" s="7" t="str">
        <f t="shared" si="102"/>
        <v/>
      </c>
      <c r="AK220" s="7" t="str">
        <f t="shared" si="103"/>
        <v/>
      </c>
      <c r="AL220" s="7" t="str">
        <f t="shared" si="104"/>
        <v/>
      </c>
      <c r="AM220" s="7" t="str">
        <f t="shared" si="105"/>
        <v/>
      </c>
    </row>
    <row r="221" spans="1:39">
      <c r="A221" s="7">
        <v>26</v>
      </c>
      <c r="B221" s="26" t="s">
        <v>15</v>
      </c>
      <c r="C221" s="79"/>
      <c r="D221" s="80"/>
      <c r="E221" s="80"/>
      <c r="F221" s="80"/>
      <c r="G221" s="80"/>
      <c r="H221" s="80"/>
      <c r="I221" s="73"/>
      <c r="V221" s="7" t="s">
        <v>77</v>
      </c>
      <c r="W221" s="7" t="str">
        <f t="shared" si="92"/>
        <v/>
      </c>
      <c r="X221" s="7" t="str">
        <f t="shared" si="93"/>
        <v/>
      </c>
      <c r="Y221" s="7" t="str">
        <f t="shared" si="94"/>
        <v/>
      </c>
      <c r="Z221" s="7" t="str">
        <f t="shared" si="95"/>
        <v/>
      </c>
      <c r="AA221" s="7" t="str">
        <f t="shared" si="96"/>
        <v/>
      </c>
      <c r="AB221" s="7" t="str">
        <f t="shared" si="97"/>
        <v/>
      </c>
      <c r="AC221" s="7" t="str">
        <f t="shared" si="98"/>
        <v/>
      </c>
      <c r="AF221" s="7" t="s">
        <v>77</v>
      </c>
      <c r="AG221" s="7" t="str">
        <f t="shared" si="99"/>
        <v/>
      </c>
      <c r="AH221" s="7" t="str">
        <f t="shared" si="100"/>
        <v/>
      </c>
      <c r="AI221" s="7" t="str">
        <f t="shared" si="101"/>
        <v/>
      </c>
      <c r="AJ221" s="7" t="str">
        <f t="shared" si="102"/>
        <v/>
      </c>
      <c r="AK221" s="7" t="str">
        <f t="shared" si="103"/>
        <v/>
      </c>
      <c r="AL221" s="7" t="str">
        <f t="shared" si="104"/>
        <v/>
      </c>
      <c r="AM221" s="7" t="str">
        <f t="shared" si="105"/>
        <v/>
      </c>
    </row>
    <row r="222" spans="1:39">
      <c r="A222" s="7">
        <v>27</v>
      </c>
      <c r="B222" s="26" t="s">
        <v>15</v>
      </c>
      <c r="C222" s="79"/>
      <c r="D222" s="80"/>
      <c r="E222" s="80"/>
      <c r="F222" s="80"/>
      <c r="G222" s="80"/>
      <c r="H222" s="80"/>
      <c r="I222" s="73"/>
      <c r="V222" s="7" t="s">
        <v>77</v>
      </c>
      <c r="W222" s="7" t="str">
        <f t="shared" si="92"/>
        <v/>
      </c>
      <c r="X222" s="7" t="str">
        <f t="shared" si="93"/>
        <v/>
      </c>
      <c r="Y222" s="7" t="str">
        <f t="shared" si="94"/>
        <v/>
      </c>
      <c r="Z222" s="7" t="str">
        <f t="shared" si="95"/>
        <v/>
      </c>
      <c r="AA222" s="7" t="str">
        <f t="shared" si="96"/>
        <v/>
      </c>
      <c r="AB222" s="7" t="str">
        <f t="shared" si="97"/>
        <v/>
      </c>
      <c r="AC222" s="7" t="str">
        <f t="shared" si="98"/>
        <v/>
      </c>
      <c r="AF222" s="7" t="s">
        <v>77</v>
      </c>
      <c r="AG222" s="7" t="str">
        <f t="shared" si="99"/>
        <v/>
      </c>
      <c r="AH222" s="7" t="str">
        <f t="shared" si="100"/>
        <v/>
      </c>
      <c r="AI222" s="7" t="str">
        <f t="shared" si="101"/>
        <v/>
      </c>
      <c r="AJ222" s="7" t="str">
        <f t="shared" si="102"/>
        <v/>
      </c>
      <c r="AK222" s="7" t="str">
        <f t="shared" si="103"/>
        <v/>
      </c>
      <c r="AL222" s="7" t="str">
        <f t="shared" si="104"/>
        <v/>
      </c>
      <c r="AM222" s="7" t="str">
        <f t="shared" si="105"/>
        <v/>
      </c>
    </row>
    <row r="223" spans="1:39">
      <c r="A223" s="7">
        <v>28</v>
      </c>
      <c r="B223" s="26" t="s">
        <v>15</v>
      </c>
      <c r="C223" s="79"/>
      <c r="D223" s="80"/>
      <c r="E223" s="80"/>
      <c r="F223" s="80"/>
      <c r="G223" s="80"/>
      <c r="H223" s="80"/>
      <c r="I223" s="73"/>
      <c r="V223" s="7" t="s">
        <v>77</v>
      </c>
      <c r="W223" s="7" t="str">
        <f t="shared" si="92"/>
        <v/>
      </c>
      <c r="X223" s="7" t="str">
        <f t="shared" si="93"/>
        <v/>
      </c>
      <c r="Y223" s="7" t="str">
        <f t="shared" si="94"/>
        <v/>
      </c>
      <c r="Z223" s="7" t="str">
        <f t="shared" si="95"/>
        <v/>
      </c>
      <c r="AA223" s="7" t="str">
        <f t="shared" si="96"/>
        <v/>
      </c>
      <c r="AB223" s="7" t="str">
        <f t="shared" si="97"/>
        <v/>
      </c>
      <c r="AC223" s="7" t="str">
        <f t="shared" si="98"/>
        <v/>
      </c>
      <c r="AF223" s="7" t="s">
        <v>77</v>
      </c>
      <c r="AG223" s="7" t="str">
        <f t="shared" si="99"/>
        <v/>
      </c>
      <c r="AH223" s="7" t="str">
        <f t="shared" si="100"/>
        <v/>
      </c>
      <c r="AI223" s="7" t="str">
        <f t="shared" si="101"/>
        <v/>
      </c>
      <c r="AJ223" s="7" t="str">
        <f t="shared" si="102"/>
        <v/>
      </c>
      <c r="AK223" s="7" t="str">
        <f t="shared" si="103"/>
        <v/>
      </c>
      <c r="AL223" s="7" t="str">
        <f t="shared" si="104"/>
        <v/>
      </c>
      <c r="AM223" s="7" t="str">
        <f t="shared" si="105"/>
        <v/>
      </c>
    </row>
    <row r="224" spans="1:39">
      <c r="A224" s="7">
        <v>29</v>
      </c>
      <c r="B224" s="26" t="s">
        <v>15</v>
      </c>
      <c r="C224" s="79"/>
      <c r="D224" s="80"/>
      <c r="E224" s="80"/>
      <c r="F224" s="80"/>
      <c r="G224" s="80"/>
      <c r="H224" s="80"/>
      <c r="I224" s="73"/>
      <c r="V224" s="7" t="s">
        <v>77</v>
      </c>
      <c r="W224" s="7" t="str">
        <f t="shared" si="92"/>
        <v/>
      </c>
      <c r="X224" s="7" t="str">
        <f t="shared" si="93"/>
        <v/>
      </c>
      <c r="Y224" s="7" t="str">
        <f t="shared" si="94"/>
        <v/>
      </c>
      <c r="Z224" s="7" t="str">
        <f t="shared" si="95"/>
        <v/>
      </c>
      <c r="AA224" s="7" t="str">
        <f t="shared" si="96"/>
        <v/>
      </c>
      <c r="AB224" s="7" t="str">
        <f t="shared" si="97"/>
        <v/>
      </c>
      <c r="AC224" s="7" t="str">
        <f t="shared" si="98"/>
        <v/>
      </c>
      <c r="AF224" s="7" t="s">
        <v>77</v>
      </c>
      <c r="AG224" s="7" t="str">
        <f t="shared" si="99"/>
        <v/>
      </c>
      <c r="AH224" s="7" t="str">
        <f t="shared" si="100"/>
        <v/>
      </c>
      <c r="AI224" s="7" t="str">
        <f t="shared" si="101"/>
        <v/>
      </c>
      <c r="AJ224" s="7" t="str">
        <f t="shared" si="102"/>
        <v/>
      </c>
      <c r="AK224" s="7" t="str">
        <f t="shared" si="103"/>
        <v/>
      </c>
      <c r="AL224" s="7" t="str">
        <f t="shared" si="104"/>
        <v/>
      </c>
      <c r="AM224" s="7" t="str">
        <f t="shared" si="105"/>
        <v/>
      </c>
    </row>
    <row r="225" spans="1:39" ht="13.8" thickBot="1">
      <c r="A225" s="31">
        <v>30</v>
      </c>
      <c r="B225" s="32" t="s">
        <v>15</v>
      </c>
      <c r="C225" s="81"/>
      <c r="D225" s="82"/>
      <c r="E225" s="82"/>
      <c r="F225" s="82"/>
      <c r="G225" s="82"/>
      <c r="H225" s="82"/>
      <c r="I225" s="83"/>
      <c r="J225" s="20"/>
      <c r="V225" s="33" t="s">
        <v>77</v>
      </c>
      <c r="W225" s="7" t="str">
        <f t="shared" si="92"/>
        <v/>
      </c>
      <c r="X225" s="7" t="str">
        <f t="shared" si="93"/>
        <v/>
      </c>
      <c r="Y225" s="7" t="str">
        <f t="shared" si="94"/>
        <v/>
      </c>
      <c r="Z225" s="7" t="str">
        <f t="shared" si="95"/>
        <v/>
      </c>
      <c r="AA225" s="7" t="str">
        <f t="shared" si="96"/>
        <v/>
      </c>
      <c r="AB225" s="7" t="str">
        <f t="shared" si="97"/>
        <v/>
      </c>
      <c r="AC225" s="7" t="str">
        <f t="shared" si="98"/>
        <v/>
      </c>
      <c r="AF225" s="33" t="s">
        <v>77</v>
      </c>
      <c r="AG225" s="7" t="str">
        <f t="shared" si="99"/>
        <v/>
      </c>
      <c r="AH225" s="7" t="str">
        <f t="shared" si="100"/>
        <v/>
      </c>
      <c r="AI225" s="7" t="str">
        <f t="shared" si="101"/>
        <v/>
      </c>
      <c r="AJ225" s="7" t="str">
        <f t="shared" si="102"/>
        <v/>
      </c>
      <c r="AK225" s="7" t="str">
        <f t="shared" si="103"/>
        <v/>
      </c>
      <c r="AL225" s="7" t="str">
        <f t="shared" si="104"/>
        <v/>
      </c>
      <c r="AM225" s="7" t="str">
        <f t="shared" si="105"/>
        <v/>
      </c>
    </row>
    <row r="226" spans="1:39">
      <c r="B226" s="20" t="s">
        <v>17</v>
      </c>
      <c r="C226" s="22" t="s">
        <v>17</v>
      </c>
      <c r="D226" s="22" t="s">
        <v>17</v>
      </c>
      <c r="E226" s="22" t="s">
        <v>17</v>
      </c>
      <c r="F226" s="22" t="s">
        <v>17</v>
      </c>
      <c r="G226" s="22" t="s">
        <v>17</v>
      </c>
      <c r="H226" s="22" t="s">
        <v>17</v>
      </c>
      <c r="I226" s="22" t="s">
        <v>17</v>
      </c>
      <c r="J226" s="20"/>
    </row>
    <row r="227" spans="1:39" hidden="1"/>
    <row r="228" spans="1:39" hidden="1">
      <c r="A228" s="7" t="s">
        <v>106</v>
      </c>
    </row>
    <row r="229" spans="1:39" hidden="1">
      <c r="B229" s="35" t="s">
        <v>160</v>
      </c>
      <c r="E229" s="24">
        <f>Z249/P291</f>
        <v>4.8484848484848486</v>
      </c>
    </row>
    <row r="230" spans="1:39" hidden="1">
      <c r="B230" s="35"/>
    </row>
    <row r="231" spans="1:39" hidden="1">
      <c r="B231" s="35"/>
    </row>
    <row r="232" spans="1:39" hidden="1">
      <c r="B232" s="35"/>
    </row>
    <row r="233" spans="1:39" hidden="1">
      <c r="B233" s="35"/>
    </row>
    <row r="234" spans="1:39" hidden="1">
      <c r="B234" s="35"/>
    </row>
    <row r="235" spans="1:39" hidden="1">
      <c r="B235" s="35"/>
    </row>
    <row r="236" spans="1:39" hidden="1">
      <c r="B236" s="35"/>
    </row>
    <row r="237" spans="1:39" hidden="1">
      <c r="B237" s="35"/>
    </row>
    <row r="238" spans="1:39" hidden="1"/>
    <row r="239" spans="1:39" hidden="1">
      <c r="B239" s="7" t="s">
        <v>107</v>
      </c>
      <c r="K239" s="36"/>
      <c r="L239" s="37"/>
      <c r="M239" s="37" t="s">
        <v>18</v>
      </c>
      <c r="N239" s="37"/>
      <c r="O239" s="38"/>
      <c r="Y239" s="36" t="s">
        <v>88</v>
      </c>
      <c r="Z239" s="37"/>
      <c r="AA239" s="37"/>
      <c r="AB239" s="38"/>
    </row>
    <row r="240" spans="1:39" hidden="1">
      <c r="B240" s="39" t="str">
        <f>IF(B15="","",B15^2)</f>
        <v/>
      </c>
      <c r="C240" s="39" t="s">
        <v>80</v>
      </c>
      <c r="D240" s="39" t="s">
        <v>81</v>
      </c>
      <c r="E240" s="39" t="s">
        <v>82</v>
      </c>
      <c r="F240" s="39" t="s">
        <v>83</v>
      </c>
      <c r="G240" s="39" t="s">
        <v>84</v>
      </c>
      <c r="H240" s="39" t="s">
        <v>85</v>
      </c>
      <c r="I240" s="39" t="s">
        <v>86</v>
      </c>
      <c r="K240" s="40"/>
      <c r="L240" s="20"/>
      <c r="M240" s="22" t="s">
        <v>19</v>
      </c>
      <c r="N240" s="22" t="s">
        <v>20</v>
      </c>
      <c r="O240" s="41" t="s">
        <v>21</v>
      </c>
      <c r="P240" s="42" t="s">
        <v>161</v>
      </c>
      <c r="Q240" s="42" t="s">
        <v>162</v>
      </c>
      <c r="R240" s="42" t="s">
        <v>163</v>
      </c>
      <c r="T240" s="9" t="s">
        <v>173</v>
      </c>
      <c r="U240" s="9" t="s">
        <v>174</v>
      </c>
      <c r="V240" s="9" t="s">
        <v>175</v>
      </c>
      <c r="Y240" s="40"/>
      <c r="Z240" s="22" t="s">
        <v>19</v>
      </c>
      <c r="AA240" s="22" t="s">
        <v>20</v>
      </c>
      <c r="AB240" s="41" t="s">
        <v>21</v>
      </c>
    </row>
    <row r="241" spans="2:28" hidden="1">
      <c r="B241" s="26" t="s">
        <v>9</v>
      </c>
      <c r="C241" s="39">
        <f>IF(D16="","",D16^2)</f>
        <v>196</v>
      </c>
      <c r="D241" s="39">
        <f>IF(D16="","",D16^2)</f>
        <v>196</v>
      </c>
      <c r="E241" s="39">
        <f t="shared" ref="C241:I250" si="106">IF(E16="","",E16^2)</f>
        <v>441</v>
      </c>
      <c r="F241" s="39">
        <f t="shared" si="106"/>
        <v>729</v>
      </c>
      <c r="G241" s="39" t="str">
        <f t="shared" si="106"/>
        <v/>
      </c>
      <c r="H241" s="39" t="str">
        <f t="shared" si="106"/>
        <v/>
      </c>
      <c r="I241" s="39" t="str">
        <f t="shared" si="106"/>
        <v/>
      </c>
      <c r="K241" s="40" t="s">
        <v>22</v>
      </c>
      <c r="L241" s="20"/>
      <c r="M241" s="22">
        <f>COUNT(A1B1)</f>
        <v>5</v>
      </c>
      <c r="N241" s="22">
        <f>IF(M241=0,"",M241)</f>
        <v>5</v>
      </c>
      <c r="O241" s="41">
        <f>VAR(N241:N254)</f>
        <v>0.125</v>
      </c>
      <c r="P241" s="24">
        <f>IF(N241="","",1/N241)</f>
        <v>0.2</v>
      </c>
      <c r="Q241" s="25">
        <f>IF(N241="","",AVERAGE(A1B1))</f>
        <v>14.2</v>
      </c>
      <c r="R241" s="43">
        <f>IF(Q241="","",Q241*E$229)</f>
        <v>68.848484848484844</v>
      </c>
      <c r="S241" s="44">
        <v>1</v>
      </c>
      <c r="T241" s="7">
        <f>IF(N241="","",Q241*N241)</f>
        <v>71</v>
      </c>
      <c r="U241" s="7">
        <f>SUM(C241:C270)</f>
        <v>1093</v>
      </c>
      <c r="V241" s="7">
        <f>IF(N241="","",U241-T241^2/N241)</f>
        <v>84.799999999999955</v>
      </c>
      <c r="Y241" s="45" t="s">
        <v>71</v>
      </c>
      <c r="Z241" s="22">
        <f>COUNT(N241:N247)</f>
        <v>4</v>
      </c>
      <c r="AA241" s="20">
        <f>IF(Z241=0,"",Z241)</f>
        <v>4</v>
      </c>
      <c r="AB241" s="41">
        <f>VAR(AA241:AA247)</f>
        <v>0</v>
      </c>
    </row>
    <row r="242" spans="2:28" hidden="1">
      <c r="B242" s="26" t="s">
        <v>9</v>
      </c>
      <c r="C242" s="39">
        <f t="shared" si="106"/>
        <v>196</v>
      </c>
      <c r="D242" s="39">
        <f t="shared" si="106"/>
        <v>100</v>
      </c>
      <c r="E242" s="39">
        <f t="shared" si="106"/>
        <v>361</v>
      </c>
      <c r="F242" s="39">
        <f t="shared" si="106"/>
        <v>484</v>
      </c>
      <c r="G242" s="39" t="str">
        <f t="shared" si="106"/>
        <v/>
      </c>
      <c r="H242" s="39" t="str">
        <f t="shared" si="106"/>
        <v/>
      </c>
      <c r="I242" s="39" t="str">
        <f t="shared" si="106"/>
        <v/>
      </c>
      <c r="K242" s="40" t="s">
        <v>23</v>
      </c>
      <c r="L242" s="20"/>
      <c r="M242" s="22">
        <f>COUNT(A2B1)</f>
        <v>5</v>
      </c>
      <c r="N242" s="22">
        <f t="shared" ref="N242:N289" si="107">IF(M242=0,"",M242)</f>
        <v>5</v>
      </c>
      <c r="O242" s="41"/>
      <c r="P242" s="24">
        <f t="shared" ref="P242:P289" si="108">IF(N242="","",1/N242)</f>
        <v>0.2</v>
      </c>
      <c r="Q242" s="25">
        <f>IF(N242="","",AVERAGE(A2B1))</f>
        <v>15.6</v>
      </c>
      <c r="R242" s="25">
        <f t="shared" ref="R242:R289" si="109">IF(Q242="","",Q242*E$229)</f>
        <v>75.63636363636364</v>
      </c>
      <c r="S242" s="44">
        <v>2</v>
      </c>
      <c r="T242" s="7">
        <f t="shared" ref="T242:T289" si="110">IF(N242="","",Q242*N242)</f>
        <v>78</v>
      </c>
      <c r="U242" s="7">
        <f>SUM(D241:D270)</f>
        <v>1324</v>
      </c>
      <c r="V242" s="7">
        <f>IF(N242="","",U242-T242^2/N242)</f>
        <v>107.20000000000005</v>
      </c>
      <c r="Y242" s="45" t="s">
        <v>72</v>
      </c>
      <c r="Z242" s="22">
        <f>COUNT(N248:N254)</f>
        <v>4</v>
      </c>
      <c r="AA242" s="20">
        <f t="shared" ref="AA242:AA247" si="111">IF(Z242=0,"",Z242)</f>
        <v>4</v>
      </c>
      <c r="AB242" s="41"/>
    </row>
    <row r="243" spans="2:28" hidden="1">
      <c r="B243" s="26" t="s">
        <v>9</v>
      </c>
      <c r="C243" s="39">
        <f t="shared" si="106"/>
        <v>256</v>
      </c>
      <c r="D243" s="39">
        <f t="shared" si="106"/>
        <v>144</v>
      </c>
      <c r="E243" s="39">
        <f t="shared" si="106"/>
        <v>324</v>
      </c>
      <c r="F243" s="39">
        <f t="shared" si="106"/>
        <v>576</v>
      </c>
      <c r="G243" s="39" t="str">
        <f t="shared" si="106"/>
        <v/>
      </c>
      <c r="H243" s="39" t="str">
        <f t="shared" si="106"/>
        <v/>
      </c>
      <c r="I243" s="39" t="str">
        <f t="shared" si="106"/>
        <v/>
      </c>
      <c r="K243" s="40" t="s">
        <v>24</v>
      </c>
      <c r="L243" s="20"/>
      <c r="M243" s="22">
        <f>COUNT(A3B1)</f>
        <v>5</v>
      </c>
      <c r="N243" s="22">
        <f t="shared" si="107"/>
        <v>5</v>
      </c>
      <c r="O243" s="41"/>
      <c r="P243" s="24">
        <f t="shared" si="108"/>
        <v>0.2</v>
      </c>
      <c r="Q243" s="25">
        <f>IF(N243="","",AVERAGE(A3B1))</f>
        <v>21</v>
      </c>
      <c r="R243" s="25">
        <f t="shared" si="109"/>
        <v>101.81818181818183</v>
      </c>
      <c r="S243" s="44">
        <v>3</v>
      </c>
      <c r="T243" s="7">
        <f t="shared" si="110"/>
        <v>105</v>
      </c>
      <c r="U243" s="7">
        <f>SUM(E241:E270)</f>
        <v>2235</v>
      </c>
      <c r="V243" s="7">
        <f t="shared" ref="V243:V289" si="112">IF(N243="","",U243-T243^2/N243)</f>
        <v>30</v>
      </c>
      <c r="Y243" s="45" t="s">
        <v>73</v>
      </c>
      <c r="Z243" s="22">
        <f>COUNT(N255:N261)</f>
        <v>0</v>
      </c>
      <c r="AA243" s="20" t="str">
        <f t="shared" si="111"/>
        <v/>
      </c>
      <c r="AB243" s="41"/>
    </row>
    <row r="244" spans="2:28" hidden="1">
      <c r="B244" s="26" t="s">
        <v>9</v>
      </c>
      <c r="C244" s="39">
        <f t="shared" si="106"/>
        <v>324</v>
      </c>
      <c r="D244" s="39">
        <f t="shared" si="106"/>
        <v>400</v>
      </c>
      <c r="E244" s="39">
        <f t="shared" si="106"/>
        <v>484</v>
      </c>
      <c r="F244" s="39">
        <f t="shared" si="106"/>
        <v>900</v>
      </c>
      <c r="G244" s="39" t="str">
        <f t="shared" si="106"/>
        <v/>
      </c>
      <c r="H244" s="39" t="str">
        <f t="shared" si="106"/>
        <v/>
      </c>
      <c r="I244" s="39" t="str">
        <f t="shared" si="106"/>
        <v/>
      </c>
      <c r="K244" s="40" t="s">
        <v>25</v>
      </c>
      <c r="L244" s="20"/>
      <c r="M244" s="22">
        <f>COUNT(A4B1)</f>
        <v>4</v>
      </c>
      <c r="N244" s="22">
        <f t="shared" si="107"/>
        <v>4</v>
      </c>
      <c r="O244" s="41"/>
      <c r="P244" s="24">
        <f t="shared" si="108"/>
        <v>0.25</v>
      </c>
      <c r="Q244" s="25">
        <f>IF(N244="","",AVERAGE(A4B1))</f>
        <v>25.75</v>
      </c>
      <c r="R244" s="25">
        <f t="shared" si="109"/>
        <v>124.84848484848486</v>
      </c>
      <c r="S244" s="44">
        <v>4</v>
      </c>
      <c r="T244" s="7">
        <f t="shared" si="110"/>
        <v>103</v>
      </c>
      <c r="U244" s="7">
        <f>SUM(F241:F270)</f>
        <v>2689</v>
      </c>
      <c r="V244" s="7">
        <f t="shared" si="112"/>
        <v>36.75</v>
      </c>
      <c r="Y244" s="45" t="s">
        <v>74</v>
      </c>
      <c r="Z244" s="22">
        <f>COUNT(N262:N268)</f>
        <v>0</v>
      </c>
      <c r="AA244" s="20" t="str">
        <f t="shared" si="111"/>
        <v/>
      </c>
      <c r="AB244" s="41"/>
    </row>
    <row r="245" spans="2:28" hidden="1">
      <c r="B245" s="26" t="s">
        <v>9</v>
      </c>
      <c r="C245" s="39">
        <f t="shared" si="106"/>
        <v>121</v>
      </c>
      <c r="D245" s="39">
        <f t="shared" si="106"/>
        <v>484</v>
      </c>
      <c r="E245" s="39">
        <f t="shared" si="106"/>
        <v>625</v>
      </c>
      <c r="F245" s="39" t="str">
        <f t="shared" si="106"/>
        <v/>
      </c>
      <c r="G245" s="39" t="str">
        <f t="shared" si="106"/>
        <v/>
      </c>
      <c r="H245" s="39" t="str">
        <f t="shared" si="106"/>
        <v/>
      </c>
      <c r="I245" s="39" t="str">
        <f t="shared" si="106"/>
        <v/>
      </c>
      <c r="K245" s="40" t="s">
        <v>26</v>
      </c>
      <c r="L245" s="20"/>
      <c r="M245" s="22">
        <f>COUNT(A5B1)</f>
        <v>0</v>
      </c>
      <c r="N245" s="22" t="str">
        <f t="shared" si="107"/>
        <v/>
      </c>
      <c r="O245" s="41"/>
      <c r="P245" s="24" t="str">
        <f t="shared" si="108"/>
        <v/>
      </c>
      <c r="Q245" s="25" t="str">
        <f>IF(N245="","",AVERAGE(A5B1))</f>
        <v/>
      </c>
      <c r="R245" s="25" t="str">
        <f t="shared" si="109"/>
        <v/>
      </c>
      <c r="S245" s="44">
        <v>5</v>
      </c>
      <c r="T245" s="7" t="str">
        <f t="shared" si="110"/>
        <v/>
      </c>
      <c r="U245" s="7">
        <f>SUM(G241:G270)</f>
        <v>0</v>
      </c>
      <c r="V245" s="7" t="str">
        <f t="shared" si="112"/>
        <v/>
      </c>
      <c r="Y245" s="45" t="s">
        <v>75</v>
      </c>
      <c r="Z245" s="22">
        <f>COUNT(N269:N275)</f>
        <v>0</v>
      </c>
      <c r="AA245" s="20" t="str">
        <f t="shared" si="111"/>
        <v/>
      </c>
      <c r="AB245" s="41"/>
    </row>
    <row r="246" spans="2:28" hidden="1">
      <c r="B246" s="26" t="s">
        <v>9</v>
      </c>
      <c r="C246" s="39" t="str">
        <f t="shared" si="106"/>
        <v/>
      </c>
      <c r="D246" s="39" t="str">
        <f t="shared" si="106"/>
        <v/>
      </c>
      <c r="E246" s="39" t="str">
        <f t="shared" si="106"/>
        <v/>
      </c>
      <c r="F246" s="39" t="str">
        <f t="shared" si="106"/>
        <v/>
      </c>
      <c r="G246" s="39" t="str">
        <f t="shared" si="106"/>
        <v/>
      </c>
      <c r="H246" s="39" t="str">
        <f t="shared" si="106"/>
        <v/>
      </c>
      <c r="I246" s="39" t="str">
        <f t="shared" si="106"/>
        <v/>
      </c>
      <c r="K246" s="40" t="s">
        <v>27</v>
      </c>
      <c r="L246" s="20"/>
      <c r="M246" s="22">
        <f>COUNT(A6B1)</f>
        <v>0</v>
      </c>
      <c r="N246" s="22" t="str">
        <f t="shared" si="107"/>
        <v/>
      </c>
      <c r="O246" s="41"/>
      <c r="P246" s="24" t="str">
        <f t="shared" si="108"/>
        <v/>
      </c>
      <c r="Q246" s="25" t="str">
        <f>IF(N246="","",AVERAGE(A6B1))</f>
        <v/>
      </c>
      <c r="R246" s="25" t="str">
        <f t="shared" si="109"/>
        <v/>
      </c>
      <c r="S246" s="44">
        <v>6</v>
      </c>
      <c r="T246" s="7" t="str">
        <f t="shared" si="110"/>
        <v/>
      </c>
      <c r="U246" s="7">
        <f>SUM(H241:H270)</f>
        <v>0</v>
      </c>
      <c r="V246" s="7" t="str">
        <f t="shared" si="112"/>
        <v/>
      </c>
      <c r="Y246" s="45" t="s">
        <v>76</v>
      </c>
      <c r="Z246" s="22">
        <f>COUNT(N276:N282)</f>
        <v>0</v>
      </c>
      <c r="AA246" s="20" t="str">
        <f t="shared" si="111"/>
        <v/>
      </c>
      <c r="AB246" s="41"/>
    </row>
    <row r="247" spans="2:28" hidden="1">
      <c r="B247" s="26" t="s">
        <v>9</v>
      </c>
      <c r="C247" s="39" t="str">
        <f t="shared" si="106"/>
        <v/>
      </c>
      <c r="D247" s="39" t="str">
        <f t="shared" si="106"/>
        <v/>
      </c>
      <c r="E247" s="39" t="str">
        <f t="shared" si="106"/>
        <v/>
      </c>
      <c r="F247" s="39" t="str">
        <f t="shared" si="106"/>
        <v/>
      </c>
      <c r="G247" s="39" t="str">
        <f t="shared" si="106"/>
        <v/>
      </c>
      <c r="H247" s="39" t="str">
        <f t="shared" si="106"/>
        <v/>
      </c>
      <c r="I247" s="39" t="str">
        <f t="shared" si="106"/>
        <v/>
      </c>
      <c r="K247" s="46" t="s">
        <v>28</v>
      </c>
      <c r="L247" s="20"/>
      <c r="M247" s="22">
        <f>COUNT(A7B1)</f>
        <v>0</v>
      </c>
      <c r="N247" s="22" t="str">
        <f t="shared" si="107"/>
        <v/>
      </c>
      <c r="O247" s="41"/>
      <c r="P247" s="24" t="str">
        <f t="shared" si="108"/>
        <v/>
      </c>
      <c r="Q247" s="28" t="str">
        <f>IF(N247="","",AVERAGE(A7B1))</f>
        <v/>
      </c>
      <c r="R247" s="28" t="str">
        <f t="shared" si="109"/>
        <v/>
      </c>
      <c r="S247" s="44">
        <v>7</v>
      </c>
      <c r="T247" s="16" t="str">
        <f t="shared" si="110"/>
        <v/>
      </c>
      <c r="U247" s="16">
        <f>SUM(I241:I270)</f>
        <v>0</v>
      </c>
      <c r="V247" s="16" t="str">
        <f t="shared" si="112"/>
        <v/>
      </c>
      <c r="Y247" s="47" t="s">
        <v>77</v>
      </c>
      <c r="Z247" s="48">
        <f>COUNT(N283:N289)</f>
        <v>0</v>
      </c>
      <c r="AA247" s="16" t="str">
        <f t="shared" si="111"/>
        <v/>
      </c>
      <c r="AB247" s="49"/>
    </row>
    <row r="248" spans="2:28" hidden="1">
      <c r="B248" s="26" t="s">
        <v>9</v>
      </c>
      <c r="C248" s="39" t="str">
        <f t="shared" si="106"/>
        <v/>
      </c>
      <c r="D248" s="39" t="str">
        <f t="shared" si="106"/>
        <v/>
      </c>
      <c r="E248" s="39" t="str">
        <f t="shared" si="106"/>
        <v/>
      </c>
      <c r="F248" s="39" t="str">
        <f t="shared" si="106"/>
        <v/>
      </c>
      <c r="G248" s="39" t="str">
        <f t="shared" si="106"/>
        <v/>
      </c>
      <c r="H248" s="39" t="str">
        <f t="shared" si="106"/>
        <v/>
      </c>
      <c r="I248" s="39" t="str">
        <f t="shared" si="106"/>
        <v/>
      </c>
      <c r="K248" s="40" t="s">
        <v>29</v>
      </c>
      <c r="L248" s="20"/>
      <c r="M248" s="22">
        <f>COUNT(A1B2)</f>
        <v>5</v>
      </c>
      <c r="N248" s="22">
        <f t="shared" si="107"/>
        <v>5</v>
      </c>
      <c r="O248" s="41"/>
      <c r="P248" s="24">
        <f t="shared" si="108"/>
        <v>0.2</v>
      </c>
      <c r="Q248" s="25">
        <f>IF(N248="","",AVERAGE(A1B2))</f>
        <v>14.8</v>
      </c>
      <c r="R248" s="25">
        <f t="shared" si="109"/>
        <v>71.757575757575765</v>
      </c>
      <c r="S248" s="44">
        <v>1</v>
      </c>
      <c r="T248" s="7">
        <f t="shared" si="110"/>
        <v>74</v>
      </c>
      <c r="U248" s="7">
        <f>SUM(C271:C300)</f>
        <v>1116</v>
      </c>
      <c r="V248" s="7">
        <f t="shared" si="112"/>
        <v>20.799999999999955</v>
      </c>
    </row>
    <row r="249" spans="2:28" hidden="1">
      <c r="B249" s="26" t="s">
        <v>9</v>
      </c>
      <c r="C249" s="39" t="str">
        <f t="shared" si="106"/>
        <v/>
      </c>
      <c r="D249" s="39" t="str">
        <f t="shared" si="106"/>
        <v/>
      </c>
      <c r="E249" s="39" t="str">
        <f t="shared" si="106"/>
        <v/>
      </c>
      <c r="F249" s="39" t="str">
        <f t="shared" si="106"/>
        <v/>
      </c>
      <c r="G249" s="39" t="str">
        <f t="shared" si="106"/>
        <v/>
      </c>
      <c r="H249" s="39" t="str">
        <f t="shared" si="106"/>
        <v/>
      </c>
      <c r="I249" s="39" t="str">
        <f t="shared" si="106"/>
        <v/>
      </c>
      <c r="K249" s="40" t="s">
        <v>30</v>
      </c>
      <c r="L249" s="20"/>
      <c r="M249" s="22">
        <f>COUNT(A2B2)</f>
        <v>5</v>
      </c>
      <c r="N249" s="22">
        <f t="shared" si="107"/>
        <v>5</v>
      </c>
      <c r="O249" s="41"/>
      <c r="P249" s="24">
        <f t="shared" si="108"/>
        <v>0.2</v>
      </c>
      <c r="Q249" s="25">
        <f>IF(N249="","",AVERAGE(A2B2))</f>
        <v>16.399999999999999</v>
      </c>
      <c r="R249" s="25">
        <f t="shared" si="109"/>
        <v>79.515151515151516</v>
      </c>
      <c r="S249" s="44">
        <v>2</v>
      </c>
      <c r="T249" s="7">
        <f t="shared" si="110"/>
        <v>82</v>
      </c>
      <c r="U249" s="7">
        <f>SUM(D271:D300)</f>
        <v>1420</v>
      </c>
      <c r="V249" s="7">
        <f t="shared" si="112"/>
        <v>75.200000000000045</v>
      </c>
      <c r="Y249" s="50" t="s">
        <v>159</v>
      </c>
      <c r="Z249" s="51">
        <f>SUM(Z241:Z247)</f>
        <v>8</v>
      </c>
    </row>
    <row r="250" spans="2:28" hidden="1">
      <c r="B250" s="26" t="s">
        <v>9</v>
      </c>
      <c r="C250" s="39" t="str">
        <f t="shared" si="106"/>
        <v/>
      </c>
      <c r="D250" s="39" t="str">
        <f t="shared" si="106"/>
        <v/>
      </c>
      <c r="E250" s="39" t="str">
        <f t="shared" si="106"/>
        <v/>
      </c>
      <c r="F250" s="39" t="str">
        <f t="shared" si="106"/>
        <v/>
      </c>
      <c r="G250" s="39" t="str">
        <f t="shared" si="106"/>
        <v/>
      </c>
      <c r="H250" s="39" t="str">
        <f t="shared" si="106"/>
        <v/>
      </c>
      <c r="I250" s="39" t="str">
        <f t="shared" si="106"/>
        <v/>
      </c>
      <c r="K250" s="40" t="s">
        <v>31</v>
      </c>
      <c r="L250" s="20"/>
      <c r="M250" s="22">
        <f>COUNT(A3B2)</f>
        <v>5</v>
      </c>
      <c r="N250" s="22">
        <f t="shared" si="107"/>
        <v>5</v>
      </c>
      <c r="O250" s="41"/>
      <c r="P250" s="24">
        <f t="shared" si="108"/>
        <v>0.2</v>
      </c>
      <c r="Q250" s="25">
        <f>IF(N250="","",AVERAGE(A3B2))</f>
        <v>21.2</v>
      </c>
      <c r="R250" s="25">
        <f t="shared" si="109"/>
        <v>102.78787878787878</v>
      </c>
      <c r="S250" s="44">
        <v>3</v>
      </c>
      <c r="T250" s="7">
        <f t="shared" si="110"/>
        <v>106</v>
      </c>
      <c r="U250" s="7">
        <f>SUM(E271:E300)</f>
        <v>2274</v>
      </c>
      <c r="V250" s="7">
        <f t="shared" si="112"/>
        <v>26.800000000000182</v>
      </c>
    </row>
    <row r="251" spans="2:28" hidden="1">
      <c r="B251" s="26" t="s">
        <v>9</v>
      </c>
      <c r="C251" s="39" t="str">
        <f t="shared" ref="C251:I260" si="113">IF(C26="","",C26^2)</f>
        <v/>
      </c>
      <c r="D251" s="39" t="str">
        <f t="shared" si="113"/>
        <v/>
      </c>
      <c r="E251" s="39" t="str">
        <f t="shared" si="113"/>
        <v/>
      </c>
      <c r="F251" s="39" t="str">
        <f t="shared" si="113"/>
        <v/>
      </c>
      <c r="G251" s="39" t="str">
        <f t="shared" si="113"/>
        <v/>
      </c>
      <c r="H251" s="39" t="str">
        <f t="shared" si="113"/>
        <v/>
      </c>
      <c r="I251" s="39" t="str">
        <f t="shared" si="113"/>
        <v/>
      </c>
      <c r="K251" s="40" t="s">
        <v>32</v>
      </c>
      <c r="L251" s="20"/>
      <c r="M251" s="22">
        <f>COUNT(A4B2)</f>
        <v>5</v>
      </c>
      <c r="N251" s="22">
        <f t="shared" si="107"/>
        <v>5</v>
      </c>
      <c r="O251" s="41"/>
      <c r="P251" s="24">
        <f t="shared" si="108"/>
        <v>0.2</v>
      </c>
      <c r="Q251" s="25">
        <f>IF(N251="","",AVERAGE(A4B2))</f>
        <v>25.2</v>
      </c>
      <c r="R251" s="25">
        <f t="shared" si="109"/>
        <v>122.18181818181819</v>
      </c>
      <c r="S251" s="44">
        <v>4</v>
      </c>
      <c r="T251" s="7">
        <f t="shared" si="110"/>
        <v>126</v>
      </c>
      <c r="U251" s="7">
        <f>SUM(F271:F300)</f>
        <v>3218</v>
      </c>
      <c r="V251" s="7">
        <f t="shared" si="112"/>
        <v>42.800000000000182</v>
      </c>
    </row>
    <row r="252" spans="2:28" hidden="1">
      <c r="B252" s="26" t="s">
        <v>9</v>
      </c>
      <c r="C252" s="39" t="str">
        <f t="shared" si="113"/>
        <v/>
      </c>
      <c r="D252" s="39" t="str">
        <f t="shared" si="113"/>
        <v/>
      </c>
      <c r="E252" s="39" t="str">
        <f t="shared" si="113"/>
        <v/>
      </c>
      <c r="F252" s="39" t="str">
        <f t="shared" si="113"/>
        <v/>
      </c>
      <c r="G252" s="39" t="str">
        <f t="shared" si="113"/>
        <v/>
      </c>
      <c r="H252" s="39" t="str">
        <f t="shared" si="113"/>
        <v/>
      </c>
      <c r="I252" s="39" t="str">
        <f t="shared" si="113"/>
        <v/>
      </c>
      <c r="K252" s="40" t="s">
        <v>33</v>
      </c>
      <c r="L252" s="20"/>
      <c r="M252" s="22">
        <f>COUNT(A5B2)</f>
        <v>0</v>
      </c>
      <c r="N252" s="22" t="str">
        <f t="shared" si="107"/>
        <v/>
      </c>
      <c r="O252" s="41"/>
      <c r="P252" s="24" t="str">
        <f t="shared" si="108"/>
        <v/>
      </c>
      <c r="Q252" s="25" t="str">
        <f>IF(N252="","",AVERAGE(A5B2))</f>
        <v/>
      </c>
      <c r="R252" s="25" t="str">
        <f t="shared" si="109"/>
        <v/>
      </c>
      <c r="S252" s="44">
        <v>5</v>
      </c>
      <c r="T252" s="7" t="str">
        <f t="shared" si="110"/>
        <v/>
      </c>
      <c r="U252" s="7">
        <f>SUM(G271:G300)</f>
        <v>0</v>
      </c>
      <c r="V252" s="7" t="str">
        <f t="shared" si="112"/>
        <v/>
      </c>
    </row>
    <row r="253" spans="2:28" hidden="1">
      <c r="B253" s="26" t="s">
        <v>9</v>
      </c>
      <c r="C253" s="39" t="str">
        <f t="shared" si="113"/>
        <v/>
      </c>
      <c r="D253" s="39" t="str">
        <f t="shared" si="113"/>
        <v/>
      </c>
      <c r="E253" s="39" t="str">
        <f t="shared" si="113"/>
        <v/>
      </c>
      <c r="F253" s="39" t="str">
        <f t="shared" si="113"/>
        <v/>
      </c>
      <c r="G253" s="39" t="str">
        <f t="shared" si="113"/>
        <v/>
      </c>
      <c r="H253" s="39" t="str">
        <f t="shared" si="113"/>
        <v/>
      </c>
      <c r="I253" s="39" t="str">
        <f t="shared" si="113"/>
        <v/>
      </c>
      <c r="K253" s="40" t="s">
        <v>34</v>
      </c>
      <c r="L253" s="20"/>
      <c r="M253" s="22">
        <f>COUNT(A6B2)</f>
        <v>0</v>
      </c>
      <c r="N253" s="22" t="str">
        <f t="shared" si="107"/>
        <v/>
      </c>
      <c r="O253" s="41"/>
      <c r="P253" s="24" t="str">
        <f t="shared" si="108"/>
        <v/>
      </c>
      <c r="Q253" s="25" t="str">
        <f>IF(N253="","",AVERAGE(A6B2))</f>
        <v/>
      </c>
      <c r="R253" s="25" t="str">
        <f t="shared" si="109"/>
        <v/>
      </c>
      <c r="S253" s="44">
        <v>6</v>
      </c>
      <c r="T253" s="7" t="str">
        <f t="shared" si="110"/>
        <v/>
      </c>
      <c r="U253" s="7">
        <f>SUM(H271:H300)</f>
        <v>0</v>
      </c>
      <c r="V253" s="7" t="str">
        <f t="shared" si="112"/>
        <v/>
      </c>
    </row>
    <row r="254" spans="2:28" hidden="1">
      <c r="B254" s="26" t="s">
        <v>9</v>
      </c>
      <c r="C254" s="39" t="str">
        <f t="shared" si="113"/>
        <v/>
      </c>
      <c r="D254" s="39" t="str">
        <f t="shared" si="113"/>
        <v/>
      </c>
      <c r="E254" s="39" t="str">
        <f t="shared" si="113"/>
        <v/>
      </c>
      <c r="F254" s="39" t="str">
        <f t="shared" si="113"/>
        <v/>
      </c>
      <c r="G254" s="39" t="str">
        <f t="shared" si="113"/>
        <v/>
      </c>
      <c r="H254" s="39" t="str">
        <f t="shared" si="113"/>
        <v/>
      </c>
      <c r="I254" s="39" t="str">
        <f t="shared" si="113"/>
        <v/>
      </c>
      <c r="K254" s="46" t="s">
        <v>35</v>
      </c>
      <c r="L254" s="20"/>
      <c r="M254" s="22">
        <f>COUNT(A7B2)</f>
        <v>0</v>
      </c>
      <c r="N254" s="22" t="str">
        <f t="shared" si="107"/>
        <v/>
      </c>
      <c r="O254" s="41"/>
      <c r="P254" s="24" t="str">
        <f t="shared" si="108"/>
        <v/>
      </c>
      <c r="Q254" s="28" t="str">
        <f>IF(N254="","",AVERAGE(A7B2))</f>
        <v/>
      </c>
      <c r="R254" s="28" t="str">
        <f t="shared" si="109"/>
        <v/>
      </c>
      <c r="S254" s="44">
        <v>7</v>
      </c>
      <c r="T254" s="16" t="str">
        <f t="shared" si="110"/>
        <v/>
      </c>
      <c r="U254" s="16">
        <f>SUM(I271:I300)</f>
        <v>0</v>
      </c>
      <c r="V254" s="7" t="str">
        <f t="shared" si="112"/>
        <v/>
      </c>
    </row>
    <row r="255" spans="2:28" hidden="1">
      <c r="B255" s="26" t="s">
        <v>9</v>
      </c>
      <c r="C255" s="39" t="str">
        <f t="shared" si="113"/>
        <v/>
      </c>
      <c r="D255" s="39" t="str">
        <f t="shared" si="113"/>
        <v/>
      </c>
      <c r="E255" s="39" t="str">
        <f t="shared" si="113"/>
        <v/>
      </c>
      <c r="F255" s="39" t="str">
        <f t="shared" si="113"/>
        <v/>
      </c>
      <c r="G255" s="39" t="str">
        <f t="shared" si="113"/>
        <v/>
      </c>
      <c r="H255" s="39" t="str">
        <f t="shared" si="113"/>
        <v/>
      </c>
      <c r="I255" s="39" t="str">
        <f t="shared" si="113"/>
        <v/>
      </c>
      <c r="K255" s="40" t="s">
        <v>36</v>
      </c>
      <c r="L255" s="20"/>
      <c r="M255" s="22">
        <f>COUNT(A1B3)</f>
        <v>0</v>
      </c>
      <c r="N255" s="22" t="str">
        <f t="shared" si="107"/>
        <v/>
      </c>
      <c r="O255" s="41"/>
      <c r="P255" s="24" t="str">
        <f t="shared" si="108"/>
        <v/>
      </c>
      <c r="Q255" s="25" t="str">
        <f>IF(N255="","",AVERAGE(A1B3))</f>
        <v/>
      </c>
      <c r="R255" s="25" t="str">
        <f t="shared" si="109"/>
        <v/>
      </c>
      <c r="S255" s="44">
        <v>1</v>
      </c>
      <c r="T255" s="7" t="str">
        <f t="shared" si="110"/>
        <v/>
      </c>
      <c r="U255" s="7">
        <f>SUM(C301:C330)</f>
        <v>0</v>
      </c>
      <c r="V255" s="7" t="str">
        <f t="shared" si="112"/>
        <v/>
      </c>
    </row>
    <row r="256" spans="2:28" hidden="1">
      <c r="B256" s="26" t="s">
        <v>9</v>
      </c>
      <c r="C256" s="39" t="str">
        <f t="shared" si="113"/>
        <v/>
      </c>
      <c r="D256" s="39" t="str">
        <f t="shared" si="113"/>
        <v/>
      </c>
      <c r="E256" s="39" t="str">
        <f t="shared" si="113"/>
        <v/>
      </c>
      <c r="F256" s="39" t="str">
        <f t="shared" si="113"/>
        <v/>
      </c>
      <c r="G256" s="39" t="str">
        <f t="shared" si="113"/>
        <v/>
      </c>
      <c r="H256" s="39" t="str">
        <f t="shared" si="113"/>
        <v/>
      </c>
      <c r="I256" s="39" t="str">
        <f t="shared" si="113"/>
        <v/>
      </c>
      <c r="K256" s="40" t="s">
        <v>37</v>
      </c>
      <c r="L256" s="20"/>
      <c r="M256" s="22">
        <f>COUNT(A2B3)</f>
        <v>0</v>
      </c>
      <c r="N256" s="22" t="str">
        <f t="shared" si="107"/>
        <v/>
      </c>
      <c r="O256" s="41"/>
      <c r="P256" s="24" t="str">
        <f t="shared" si="108"/>
        <v/>
      </c>
      <c r="Q256" s="25" t="str">
        <f>IF(N256="","",AVERAGE(A2B3))</f>
        <v/>
      </c>
      <c r="R256" s="25" t="str">
        <f t="shared" si="109"/>
        <v/>
      </c>
      <c r="S256" s="44">
        <v>2</v>
      </c>
      <c r="T256" s="7" t="str">
        <f t="shared" si="110"/>
        <v/>
      </c>
      <c r="U256" s="7">
        <f>SUM(D301:D330)</f>
        <v>0</v>
      </c>
      <c r="V256" s="7" t="str">
        <f t="shared" si="112"/>
        <v/>
      </c>
    </row>
    <row r="257" spans="2:22" hidden="1">
      <c r="B257" s="26" t="s">
        <v>9</v>
      </c>
      <c r="C257" s="39" t="str">
        <f t="shared" si="113"/>
        <v/>
      </c>
      <c r="D257" s="39" t="str">
        <f t="shared" si="113"/>
        <v/>
      </c>
      <c r="E257" s="39" t="str">
        <f t="shared" si="113"/>
        <v/>
      </c>
      <c r="F257" s="39" t="str">
        <f t="shared" si="113"/>
        <v/>
      </c>
      <c r="G257" s="39" t="str">
        <f t="shared" si="113"/>
        <v/>
      </c>
      <c r="H257" s="39" t="str">
        <f t="shared" si="113"/>
        <v/>
      </c>
      <c r="I257" s="39" t="str">
        <f t="shared" si="113"/>
        <v/>
      </c>
      <c r="K257" s="40" t="s">
        <v>38</v>
      </c>
      <c r="L257" s="20"/>
      <c r="M257" s="22">
        <f>COUNT(A3B3)</f>
        <v>0</v>
      </c>
      <c r="N257" s="22" t="str">
        <f t="shared" si="107"/>
        <v/>
      </c>
      <c r="O257" s="41"/>
      <c r="P257" s="24" t="str">
        <f t="shared" si="108"/>
        <v/>
      </c>
      <c r="Q257" s="25" t="str">
        <f>IF(N257="","",AVERAGE(A3B3))</f>
        <v/>
      </c>
      <c r="R257" s="25" t="str">
        <f t="shared" si="109"/>
        <v/>
      </c>
      <c r="S257" s="44">
        <v>3</v>
      </c>
      <c r="T257" s="7" t="str">
        <f t="shared" si="110"/>
        <v/>
      </c>
      <c r="U257" s="7">
        <f>SUM(E301:E330)</f>
        <v>0</v>
      </c>
      <c r="V257" s="7" t="str">
        <f t="shared" si="112"/>
        <v/>
      </c>
    </row>
    <row r="258" spans="2:22" hidden="1">
      <c r="B258" s="26" t="s">
        <v>9</v>
      </c>
      <c r="C258" s="39" t="str">
        <f t="shared" si="113"/>
        <v/>
      </c>
      <c r="D258" s="39" t="str">
        <f t="shared" si="113"/>
        <v/>
      </c>
      <c r="E258" s="39" t="str">
        <f t="shared" si="113"/>
        <v/>
      </c>
      <c r="F258" s="39" t="str">
        <f t="shared" si="113"/>
        <v/>
      </c>
      <c r="G258" s="39" t="str">
        <f t="shared" si="113"/>
        <v/>
      </c>
      <c r="H258" s="39" t="str">
        <f t="shared" si="113"/>
        <v/>
      </c>
      <c r="I258" s="39" t="str">
        <f t="shared" si="113"/>
        <v/>
      </c>
      <c r="K258" s="40" t="s">
        <v>39</v>
      </c>
      <c r="L258" s="20"/>
      <c r="M258" s="22">
        <f>COUNT(A4B3)</f>
        <v>0</v>
      </c>
      <c r="N258" s="22" t="str">
        <f t="shared" si="107"/>
        <v/>
      </c>
      <c r="O258" s="41"/>
      <c r="P258" s="24" t="str">
        <f t="shared" si="108"/>
        <v/>
      </c>
      <c r="Q258" s="25" t="str">
        <f>IF(N258="","",AVERAGE(A4B3))</f>
        <v/>
      </c>
      <c r="R258" s="25" t="str">
        <f t="shared" si="109"/>
        <v/>
      </c>
      <c r="S258" s="44">
        <v>4</v>
      </c>
      <c r="T258" s="7" t="str">
        <f t="shared" si="110"/>
        <v/>
      </c>
      <c r="U258" s="7">
        <f>SUM(F301:F330)</f>
        <v>0</v>
      </c>
      <c r="V258" s="7" t="str">
        <f t="shared" si="112"/>
        <v/>
      </c>
    </row>
    <row r="259" spans="2:22" hidden="1">
      <c r="B259" s="26" t="s">
        <v>9</v>
      </c>
      <c r="C259" s="39" t="str">
        <f t="shared" si="113"/>
        <v/>
      </c>
      <c r="D259" s="39" t="str">
        <f t="shared" si="113"/>
        <v/>
      </c>
      <c r="E259" s="39" t="str">
        <f t="shared" si="113"/>
        <v/>
      </c>
      <c r="F259" s="39" t="str">
        <f t="shared" si="113"/>
        <v/>
      </c>
      <c r="G259" s="39" t="str">
        <f t="shared" si="113"/>
        <v/>
      </c>
      <c r="H259" s="39" t="str">
        <f t="shared" si="113"/>
        <v/>
      </c>
      <c r="I259" s="39" t="str">
        <f t="shared" si="113"/>
        <v/>
      </c>
      <c r="K259" s="40" t="s">
        <v>40</v>
      </c>
      <c r="L259" s="20"/>
      <c r="M259" s="22">
        <f>COUNT(A5B3)</f>
        <v>0</v>
      </c>
      <c r="N259" s="22" t="str">
        <f t="shared" si="107"/>
        <v/>
      </c>
      <c r="O259" s="41"/>
      <c r="P259" s="24" t="str">
        <f t="shared" si="108"/>
        <v/>
      </c>
      <c r="Q259" s="25" t="str">
        <f>IF(N259="","",AVERAGE(A5B3))</f>
        <v/>
      </c>
      <c r="R259" s="25" t="str">
        <f t="shared" si="109"/>
        <v/>
      </c>
      <c r="S259" s="44">
        <v>5</v>
      </c>
      <c r="T259" s="7" t="str">
        <f t="shared" si="110"/>
        <v/>
      </c>
      <c r="U259" s="7">
        <f>SUM(G301:G330)</f>
        <v>0</v>
      </c>
      <c r="V259" s="7" t="str">
        <f t="shared" si="112"/>
        <v/>
      </c>
    </row>
    <row r="260" spans="2:22" hidden="1">
      <c r="B260" s="26" t="s">
        <v>9</v>
      </c>
      <c r="C260" s="39" t="str">
        <f t="shared" si="113"/>
        <v/>
      </c>
      <c r="D260" s="39" t="str">
        <f t="shared" si="113"/>
        <v/>
      </c>
      <c r="E260" s="39" t="str">
        <f t="shared" si="113"/>
        <v/>
      </c>
      <c r="F260" s="39" t="str">
        <f t="shared" si="113"/>
        <v/>
      </c>
      <c r="G260" s="39" t="str">
        <f t="shared" si="113"/>
        <v/>
      </c>
      <c r="H260" s="39" t="str">
        <f t="shared" si="113"/>
        <v/>
      </c>
      <c r="I260" s="39" t="str">
        <f t="shared" si="113"/>
        <v/>
      </c>
      <c r="K260" s="40" t="s">
        <v>41</v>
      </c>
      <c r="L260" s="20"/>
      <c r="M260" s="22">
        <f>COUNT(A6B3)</f>
        <v>0</v>
      </c>
      <c r="N260" s="22" t="str">
        <f t="shared" si="107"/>
        <v/>
      </c>
      <c r="O260" s="41"/>
      <c r="P260" s="24" t="str">
        <f t="shared" si="108"/>
        <v/>
      </c>
      <c r="Q260" s="25" t="str">
        <f>IF(N260="","",AVERAGE(A6B3))</f>
        <v/>
      </c>
      <c r="R260" s="25" t="str">
        <f t="shared" si="109"/>
        <v/>
      </c>
      <c r="S260" s="44">
        <v>6</v>
      </c>
      <c r="T260" s="7" t="str">
        <f t="shared" si="110"/>
        <v/>
      </c>
      <c r="U260" s="7">
        <f>SUM(H301:H330)</f>
        <v>0</v>
      </c>
      <c r="V260" s="7" t="str">
        <f t="shared" si="112"/>
        <v/>
      </c>
    </row>
    <row r="261" spans="2:22" hidden="1">
      <c r="B261" s="26" t="s">
        <v>9</v>
      </c>
      <c r="C261" s="39" t="str">
        <f t="shared" ref="C261:I270" si="114">IF(C36="","",C36^2)</f>
        <v/>
      </c>
      <c r="D261" s="39" t="str">
        <f t="shared" si="114"/>
        <v/>
      </c>
      <c r="E261" s="39" t="str">
        <f t="shared" si="114"/>
        <v/>
      </c>
      <c r="F261" s="39" t="str">
        <f t="shared" si="114"/>
        <v/>
      </c>
      <c r="G261" s="39" t="str">
        <f t="shared" si="114"/>
        <v/>
      </c>
      <c r="H261" s="39" t="str">
        <f t="shared" si="114"/>
        <v/>
      </c>
      <c r="I261" s="39" t="str">
        <f t="shared" si="114"/>
        <v/>
      </c>
      <c r="K261" s="46" t="s">
        <v>42</v>
      </c>
      <c r="L261" s="20"/>
      <c r="M261" s="22">
        <f>COUNT(A7B3)</f>
        <v>0</v>
      </c>
      <c r="N261" s="22" t="str">
        <f t="shared" si="107"/>
        <v/>
      </c>
      <c r="O261" s="41"/>
      <c r="P261" s="24" t="str">
        <f t="shared" si="108"/>
        <v/>
      </c>
      <c r="Q261" s="28" t="str">
        <f>IF(N261="","",AVERAGE(A7B3))</f>
        <v/>
      </c>
      <c r="R261" s="28" t="str">
        <f t="shared" si="109"/>
        <v/>
      </c>
      <c r="S261" s="44">
        <v>7</v>
      </c>
      <c r="T261" s="7" t="str">
        <f t="shared" si="110"/>
        <v/>
      </c>
      <c r="U261" s="16">
        <f>SUM(I301:I330)</f>
        <v>0</v>
      </c>
      <c r="V261" s="7" t="str">
        <f t="shared" si="112"/>
        <v/>
      </c>
    </row>
    <row r="262" spans="2:22" hidden="1">
      <c r="B262" s="26" t="s">
        <v>9</v>
      </c>
      <c r="C262" s="39" t="str">
        <f t="shared" si="114"/>
        <v/>
      </c>
      <c r="D262" s="39" t="str">
        <f t="shared" si="114"/>
        <v/>
      </c>
      <c r="E262" s="39" t="str">
        <f t="shared" si="114"/>
        <v/>
      </c>
      <c r="F262" s="39" t="str">
        <f t="shared" si="114"/>
        <v/>
      </c>
      <c r="G262" s="39" t="str">
        <f t="shared" si="114"/>
        <v/>
      </c>
      <c r="H262" s="39" t="str">
        <f t="shared" si="114"/>
        <v/>
      </c>
      <c r="I262" s="39" t="str">
        <f t="shared" si="114"/>
        <v/>
      </c>
      <c r="K262" s="40" t="s">
        <v>43</v>
      </c>
      <c r="L262" s="20"/>
      <c r="M262" s="22">
        <f>COUNT(A1B4)</f>
        <v>0</v>
      </c>
      <c r="N262" s="22" t="str">
        <f t="shared" si="107"/>
        <v/>
      </c>
      <c r="O262" s="41"/>
      <c r="P262" s="24" t="str">
        <f t="shared" si="108"/>
        <v/>
      </c>
      <c r="Q262" s="25" t="str">
        <f>IF(N262="","",AVERAGE(A1B4))</f>
        <v/>
      </c>
      <c r="R262" s="25" t="str">
        <f t="shared" si="109"/>
        <v/>
      </c>
      <c r="S262" s="44">
        <v>1</v>
      </c>
      <c r="T262" s="7" t="str">
        <f t="shared" si="110"/>
        <v/>
      </c>
      <c r="U262" s="7">
        <f>SUM(C331:C360)</f>
        <v>0</v>
      </c>
      <c r="V262" s="7" t="str">
        <f t="shared" si="112"/>
        <v/>
      </c>
    </row>
    <row r="263" spans="2:22" hidden="1">
      <c r="B263" s="26" t="s">
        <v>9</v>
      </c>
      <c r="C263" s="39" t="str">
        <f t="shared" si="114"/>
        <v/>
      </c>
      <c r="D263" s="39" t="str">
        <f t="shared" si="114"/>
        <v/>
      </c>
      <c r="E263" s="39" t="str">
        <f t="shared" si="114"/>
        <v/>
      </c>
      <c r="F263" s="39" t="str">
        <f t="shared" si="114"/>
        <v/>
      </c>
      <c r="G263" s="39" t="str">
        <f t="shared" si="114"/>
        <v/>
      </c>
      <c r="H263" s="39" t="str">
        <f t="shared" si="114"/>
        <v/>
      </c>
      <c r="I263" s="39" t="str">
        <f t="shared" si="114"/>
        <v/>
      </c>
      <c r="K263" s="40" t="s">
        <v>44</v>
      </c>
      <c r="L263" s="20"/>
      <c r="M263" s="22">
        <f>COUNT(A2B4)</f>
        <v>0</v>
      </c>
      <c r="N263" s="22" t="str">
        <f t="shared" si="107"/>
        <v/>
      </c>
      <c r="O263" s="41"/>
      <c r="P263" s="24" t="str">
        <f t="shared" si="108"/>
        <v/>
      </c>
      <c r="Q263" s="25" t="str">
        <f>IF(N263="","",AVERAGE(A2B4))</f>
        <v/>
      </c>
      <c r="R263" s="25" t="str">
        <f t="shared" si="109"/>
        <v/>
      </c>
      <c r="S263" s="44">
        <v>2</v>
      </c>
      <c r="T263" s="7" t="str">
        <f t="shared" si="110"/>
        <v/>
      </c>
      <c r="U263" s="7">
        <f>SUM(D331:D360)</f>
        <v>0</v>
      </c>
      <c r="V263" s="7" t="str">
        <f t="shared" si="112"/>
        <v/>
      </c>
    </row>
    <row r="264" spans="2:22" hidden="1">
      <c r="B264" s="26" t="s">
        <v>9</v>
      </c>
      <c r="C264" s="39" t="str">
        <f t="shared" si="114"/>
        <v/>
      </c>
      <c r="D264" s="39" t="str">
        <f t="shared" si="114"/>
        <v/>
      </c>
      <c r="E264" s="39" t="str">
        <f t="shared" si="114"/>
        <v/>
      </c>
      <c r="F264" s="39" t="str">
        <f t="shared" si="114"/>
        <v/>
      </c>
      <c r="G264" s="39" t="str">
        <f t="shared" si="114"/>
        <v/>
      </c>
      <c r="H264" s="39" t="str">
        <f t="shared" si="114"/>
        <v/>
      </c>
      <c r="I264" s="39" t="str">
        <f t="shared" si="114"/>
        <v/>
      </c>
      <c r="K264" s="40" t="s">
        <v>45</v>
      </c>
      <c r="L264" s="20"/>
      <c r="M264" s="22">
        <f>COUNT(A3B4)</f>
        <v>0</v>
      </c>
      <c r="N264" s="22" t="str">
        <f t="shared" si="107"/>
        <v/>
      </c>
      <c r="O264" s="41"/>
      <c r="P264" s="24" t="str">
        <f t="shared" si="108"/>
        <v/>
      </c>
      <c r="Q264" s="25" t="str">
        <f>IF(N264="","",AVERAGE(A3B4))</f>
        <v/>
      </c>
      <c r="R264" s="25" t="str">
        <f t="shared" si="109"/>
        <v/>
      </c>
      <c r="S264" s="44">
        <v>3</v>
      </c>
      <c r="T264" s="7" t="str">
        <f t="shared" si="110"/>
        <v/>
      </c>
      <c r="U264" s="7">
        <f>SUM(E331:E360)</f>
        <v>0</v>
      </c>
      <c r="V264" s="7" t="str">
        <f t="shared" si="112"/>
        <v/>
      </c>
    </row>
    <row r="265" spans="2:22" hidden="1">
      <c r="B265" s="26" t="s">
        <v>9</v>
      </c>
      <c r="C265" s="39" t="str">
        <f t="shared" si="114"/>
        <v/>
      </c>
      <c r="D265" s="39" t="str">
        <f t="shared" si="114"/>
        <v/>
      </c>
      <c r="E265" s="39" t="str">
        <f t="shared" si="114"/>
        <v/>
      </c>
      <c r="F265" s="39" t="str">
        <f t="shared" si="114"/>
        <v/>
      </c>
      <c r="G265" s="39" t="str">
        <f t="shared" si="114"/>
        <v/>
      </c>
      <c r="H265" s="39" t="str">
        <f t="shared" si="114"/>
        <v/>
      </c>
      <c r="I265" s="39" t="str">
        <f t="shared" si="114"/>
        <v/>
      </c>
      <c r="K265" s="40" t="s">
        <v>46</v>
      </c>
      <c r="L265" s="20"/>
      <c r="M265" s="22">
        <f>COUNT(A4B4)</f>
        <v>0</v>
      </c>
      <c r="N265" s="22" t="str">
        <f t="shared" si="107"/>
        <v/>
      </c>
      <c r="O265" s="41"/>
      <c r="P265" s="24" t="str">
        <f t="shared" si="108"/>
        <v/>
      </c>
      <c r="Q265" s="25" t="str">
        <f>IF(N265="","",AVERAGE(A4B4))</f>
        <v/>
      </c>
      <c r="R265" s="25" t="str">
        <f t="shared" si="109"/>
        <v/>
      </c>
      <c r="S265" s="44">
        <v>4</v>
      </c>
      <c r="T265" s="7" t="str">
        <f t="shared" si="110"/>
        <v/>
      </c>
      <c r="U265" s="7">
        <f>SUM(F331:F360)</f>
        <v>0</v>
      </c>
      <c r="V265" s="7" t="str">
        <f t="shared" si="112"/>
        <v/>
      </c>
    </row>
    <row r="266" spans="2:22" hidden="1">
      <c r="B266" s="26" t="s">
        <v>9</v>
      </c>
      <c r="C266" s="39" t="str">
        <f t="shared" si="114"/>
        <v/>
      </c>
      <c r="D266" s="39" t="str">
        <f t="shared" si="114"/>
        <v/>
      </c>
      <c r="E266" s="39" t="str">
        <f t="shared" si="114"/>
        <v/>
      </c>
      <c r="F266" s="39" t="str">
        <f t="shared" si="114"/>
        <v/>
      </c>
      <c r="G266" s="39" t="str">
        <f t="shared" si="114"/>
        <v/>
      </c>
      <c r="H266" s="39" t="str">
        <f t="shared" si="114"/>
        <v/>
      </c>
      <c r="I266" s="39" t="str">
        <f t="shared" si="114"/>
        <v/>
      </c>
      <c r="K266" s="40" t="s">
        <v>47</v>
      </c>
      <c r="L266" s="20"/>
      <c r="M266" s="22">
        <f>COUNT(A5B4)</f>
        <v>0</v>
      </c>
      <c r="N266" s="22" t="str">
        <f t="shared" si="107"/>
        <v/>
      </c>
      <c r="O266" s="41"/>
      <c r="P266" s="24" t="str">
        <f t="shared" si="108"/>
        <v/>
      </c>
      <c r="Q266" s="25" t="str">
        <f>IF(N266="","",AVERAGE(A5B4))</f>
        <v/>
      </c>
      <c r="R266" s="25" t="str">
        <f t="shared" si="109"/>
        <v/>
      </c>
      <c r="S266" s="44">
        <v>5</v>
      </c>
      <c r="T266" s="7" t="str">
        <f t="shared" si="110"/>
        <v/>
      </c>
      <c r="U266" s="7">
        <f>SUM(G331:G360)</f>
        <v>0</v>
      </c>
      <c r="V266" s="7" t="str">
        <f t="shared" si="112"/>
        <v/>
      </c>
    </row>
    <row r="267" spans="2:22" hidden="1">
      <c r="B267" s="26" t="s">
        <v>9</v>
      </c>
      <c r="C267" s="39" t="str">
        <f t="shared" si="114"/>
        <v/>
      </c>
      <c r="D267" s="39" t="str">
        <f t="shared" si="114"/>
        <v/>
      </c>
      <c r="E267" s="39" t="str">
        <f t="shared" si="114"/>
        <v/>
      </c>
      <c r="F267" s="39" t="str">
        <f t="shared" si="114"/>
        <v/>
      </c>
      <c r="G267" s="39" t="str">
        <f t="shared" si="114"/>
        <v/>
      </c>
      <c r="H267" s="39" t="str">
        <f t="shared" si="114"/>
        <v/>
      </c>
      <c r="I267" s="39" t="str">
        <f t="shared" si="114"/>
        <v/>
      </c>
      <c r="K267" s="40" t="s">
        <v>48</v>
      </c>
      <c r="L267" s="20"/>
      <c r="M267" s="22">
        <f>COUNT(A6B4)</f>
        <v>0</v>
      </c>
      <c r="N267" s="22" t="str">
        <f t="shared" si="107"/>
        <v/>
      </c>
      <c r="O267" s="41"/>
      <c r="P267" s="24" t="str">
        <f t="shared" si="108"/>
        <v/>
      </c>
      <c r="Q267" s="25" t="str">
        <f>IF(N267="","",AVERAGE(A6B4))</f>
        <v/>
      </c>
      <c r="R267" s="25" t="str">
        <f t="shared" si="109"/>
        <v/>
      </c>
      <c r="S267" s="44">
        <v>6</v>
      </c>
      <c r="T267" s="7" t="str">
        <f t="shared" si="110"/>
        <v/>
      </c>
      <c r="U267" s="7">
        <f>SUM(H331:H360)</f>
        <v>0</v>
      </c>
      <c r="V267" s="7" t="str">
        <f t="shared" si="112"/>
        <v/>
      </c>
    </row>
    <row r="268" spans="2:22" hidden="1">
      <c r="B268" s="26" t="s">
        <v>9</v>
      </c>
      <c r="C268" s="39" t="str">
        <f t="shared" si="114"/>
        <v/>
      </c>
      <c r="D268" s="39" t="str">
        <f t="shared" si="114"/>
        <v/>
      </c>
      <c r="E268" s="39" t="str">
        <f t="shared" si="114"/>
        <v/>
      </c>
      <c r="F268" s="39" t="str">
        <f t="shared" si="114"/>
        <v/>
      </c>
      <c r="G268" s="39" t="str">
        <f t="shared" si="114"/>
        <v/>
      </c>
      <c r="H268" s="39" t="str">
        <f t="shared" si="114"/>
        <v/>
      </c>
      <c r="I268" s="39" t="str">
        <f t="shared" si="114"/>
        <v/>
      </c>
      <c r="K268" s="46" t="s">
        <v>49</v>
      </c>
      <c r="L268" s="20"/>
      <c r="M268" s="22">
        <f>COUNT(A7B4)</f>
        <v>0</v>
      </c>
      <c r="N268" s="22" t="str">
        <f t="shared" si="107"/>
        <v/>
      </c>
      <c r="O268" s="41"/>
      <c r="P268" s="24" t="str">
        <f t="shared" si="108"/>
        <v/>
      </c>
      <c r="Q268" s="28" t="str">
        <f>IF(N268="","",AVERAGE(A7B4))</f>
        <v/>
      </c>
      <c r="R268" s="28" t="str">
        <f t="shared" si="109"/>
        <v/>
      </c>
      <c r="S268" s="44">
        <v>7</v>
      </c>
      <c r="T268" s="7" t="str">
        <f t="shared" si="110"/>
        <v/>
      </c>
      <c r="U268" s="16">
        <f>SUM(I331:I360)</f>
        <v>0</v>
      </c>
      <c r="V268" s="7" t="str">
        <f t="shared" si="112"/>
        <v/>
      </c>
    </row>
    <row r="269" spans="2:22" hidden="1">
      <c r="B269" s="26" t="s">
        <v>9</v>
      </c>
      <c r="C269" s="39" t="str">
        <f t="shared" si="114"/>
        <v/>
      </c>
      <c r="D269" s="39" t="str">
        <f t="shared" si="114"/>
        <v/>
      </c>
      <c r="E269" s="39" t="str">
        <f t="shared" si="114"/>
        <v/>
      </c>
      <c r="F269" s="39" t="str">
        <f t="shared" si="114"/>
        <v/>
      </c>
      <c r="G269" s="39" t="str">
        <f t="shared" si="114"/>
        <v/>
      </c>
      <c r="H269" s="39" t="str">
        <f t="shared" si="114"/>
        <v/>
      </c>
      <c r="I269" s="39" t="str">
        <f t="shared" si="114"/>
        <v/>
      </c>
      <c r="K269" s="40" t="s">
        <v>50</v>
      </c>
      <c r="L269" s="20"/>
      <c r="M269" s="22">
        <f>COUNT(A1B5)</f>
        <v>0</v>
      </c>
      <c r="N269" s="22" t="str">
        <f t="shared" si="107"/>
        <v/>
      </c>
      <c r="O269" s="41"/>
      <c r="P269" s="24" t="str">
        <f t="shared" si="108"/>
        <v/>
      </c>
      <c r="Q269" s="25" t="str">
        <f>IF(N269="","",AVERAGE(A1B5))</f>
        <v/>
      </c>
      <c r="R269" s="25" t="str">
        <f t="shared" si="109"/>
        <v/>
      </c>
      <c r="S269" s="44">
        <v>1</v>
      </c>
      <c r="T269" s="7" t="str">
        <f t="shared" si="110"/>
        <v/>
      </c>
      <c r="U269" s="7">
        <f>SUM(C361:C390)</f>
        <v>0</v>
      </c>
      <c r="V269" s="7" t="str">
        <f t="shared" si="112"/>
        <v/>
      </c>
    </row>
    <row r="270" spans="2:22" ht="13.8" hidden="1" thickBot="1">
      <c r="B270" s="32" t="s">
        <v>9</v>
      </c>
      <c r="C270" s="52" t="str">
        <f t="shared" si="114"/>
        <v/>
      </c>
      <c r="D270" s="52" t="str">
        <f t="shared" si="114"/>
        <v/>
      </c>
      <c r="E270" s="52" t="str">
        <f t="shared" si="114"/>
        <v/>
      </c>
      <c r="F270" s="52" t="str">
        <f t="shared" si="114"/>
        <v/>
      </c>
      <c r="G270" s="52" t="str">
        <f t="shared" si="114"/>
        <v/>
      </c>
      <c r="H270" s="52" t="str">
        <f t="shared" si="114"/>
        <v/>
      </c>
      <c r="I270" s="52" t="str">
        <f t="shared" si="114"/>
        <v/>
      </c>
      <c r="K270" s="40" t="s">
        <v>51</v>
      </c>
      <c r="L270" s="20"/>
      <c r="M270" s="22">
        <f>COUNT(A2B5)</f>
        <v>0</v>
      </c>
      <c r="N270" s="22" t="str">
        <f t="shared" si="107"/>
        <v/>
      </c>
      <c r="O270" s="41"/>
      <c r="P270" s="24" t="str">
        <f t="shared" si="108"/>
        <v/>
      </c>
      <c r="Q270" s="25" t="str">
        <f>IF(N270="","",AVERAGE(A2B5))</f>
        <v/>
      </c>
      <c r="R270" s="25" t="str">
        <f t="shared" si="109"/>
        <v/>
      </c>
      <c r="S270" s="44">
        <v>2</v>
      </c>
      <c r="T270" s="7" t="str">
        <f t="shared" si="110"/>
        <v/>
      </c>
      <c r="U270" s="7">
        <f>SUM(D361:D390)</f>
        <v>0</v>
      </c>
      <c r="V270" s="7" t="str">
        <f t="shared" si="112"/>
        <v/>
      </c>
    </row>
    <row r="271" spans="2:22" hidden="1">
      <c r="B271" s="34" t="s">
        <v>10</v>
      </c>
      <c r="C271" s="53">
        <f t="shared" ref="C271:I280" si="115">IF(C46="","",C46^2)</f>
        <v>144</v>
      </c>
      <c r="D271" s="53">
        <f t="shared" si="115"/>
        <v>196</v>
      </c>
      <c r="E271" s="53">
        <f t="shared" si="115"/>
        <v>441</v>
      </c>
      <c r="F271" s="53">
        <f t="shared" si="115"/>
        <v>729</v>
      </c>
      <c r="G271" s="53" t="str">
        <f t="shared" si="115"/>
        <v/>
      </c>
      <c r="H271" s="53" t="str">
        <f t="shared" si="115"/>
        <v/>
      </c>
      <c r="I271" s="53" t="str">
        <f t="shared" si="115"/>
        <v/>
      </c>
      <c r="K271" s="40" t="s">
        <v>52</v>
      </c>
      <c r="L271" s="20"/>
      <c r="M271" s="22">
        <f>COUNT(A3B5)</f>
        <v>0</v>
      </c>
      <c r="N271" s="22" t="str">
        <f t="shared" si="107"/>
        <v/>
      </c>
      <c r="O271" s="41"/>
      <c r="P271" s="24" t="str">
        <f t="shared" si="108"/>
        <v/>
      </c>
      <c r="Q271" s="25" t="str">
        <f>IF(N271="","",AVERAGE(A3B5))</f>
        <v/>
      </c>
      <c r="R271" s="25" t="str">
        <f t="shared" si="109"/>
        <v/>
      </c>
      <c r="S271" s="44">
        <v>3</v>
      </c>
      <c r="T271" s="7" t="str">
        <f t="shared" si="110"/>
        <v/>
      </c>
      <c r="U271" s="7">
        <f>SUM(E361:E390)</f>
        <v>0</v>
      </c>
      <c r="V271" s="7" t="str">
        <f t="shared" si="112"/>
        <v/>
      </c>
    </row>
    <row r="272" spans="2:22" hidden="1">
      <c r="B272" s="26" t="s">
        <v>10</v>
      </c>
      <c r="C272" s="39">
        <f t="shared" si="115"/>
        <v>196</v>
      </c>
      <c r="D272" s="39">
        <f t="shared" si="115"/>
        <v>196</v>
      </c>
      <c r="E272" s="39">
        <f t="shared" si="115"/>
        <v>400</v>
      </c>
      <c r="F272" s="39">
        <f t="shared" si="115"/>
        <v>484</v>
      </c>
      <c r="G272" s="39" t="str">
        <f t="shared" si="115"/>
        <v/>
      </c>
      <c r="H272" s="39" t="str">
        <f t="shared" si="115"/>
        <v/>
      </c>
      <c r="I272" s="39" t="str">
        <f t="shared" si="115"/>
        <v/>
      </c>
      <c r="K272" s="40" t="s">
        <v>53</v>
      </c>
      <c r="L272" s="20"/>
      <c r="M272" s="22">
        <f>COUNT(A4B5)</f>
        <v>0</v>
      </c>
      <c r="N272" s="22" t="str">
        <f t="shared" si="107"/>
        <v/>
      </c>
      <c r="O272" s="41"/>
      <c r="P272" s="24" t="str">
        <f t="shared" si="108"/>
        <v/>
      </c>
      <c r="Q272" s="25" t="str">
        <f>IF(N272="","",AVERAGE(A4B5))</f>
        <v/>
      </c>
      <c r="R272" s="25" t="str">
        <f t="shared" si="109"/>
        <v/>
      </c>
      <c r="S272" s="44">
        <v>4</v>
      </c>
      <c r="T272" s="7" t="str">
        <f t="shared" si="110"/>
        <v/>
      </c>
      <c r="U272" s="7">
        <f>SUM(F361:F390)</f>
        <v>0</v>
      </c>
      <c r="V272" s="7" t="str">
        <f t="shared" si="112"/>
        <v/>
      </c>
    </row>
    <row r="273" spans="2:22" hidden="1">
      <c r="B273" s="26" t="s">
        <v>10</v>
      </c>
      <c r="C273" s="39">
        <f t="shared" si="115"/>
        <v>256</v>
      </c>
      <c r="D273" s="39">
        <f t="shared" si="115"/>
        <v>144</v>
      </c>
      <c r="E273" s="39">
        <f t="shared" si="115"/>
        <v>324</v>
      </c>
      <c r="F273" s="39">
        <f t="shared" si="115"/>
        <v>576</v>
      </c>
      <c r="G273" s="39" t="str">
        <f t="shared" si="115"/>
        <v/>
      </c>
      <c r="H273" s="39" t="str">
        <f t="shared" si="115"/>
        <v/>
      </c>
      <c r="I273" s="39" t="str">
        <f t="shared" si="115"/>
        <v/>
      </c>
      <c r="K273" s="40" t="s">
        <v>54</v>
      </c>
      <c r="L273" s="20"/>
      <c r="M273" s="22">
        <f>COUNT(A5B5)</f>
        <v>0</v>
      </c>
      <c r="N273" s="22" t="str">
        <f t="shared" si="107"/>
        <v/>
      </c>
      <c r="O273" s="41"/>
      <c r="P273" s="24" t="str">
        <f t="shared" si="108"/>
        <v/>
      </c>
      <c r="Q273" s="25" t="str">
        <f>IF(N273="","",AVERAGE(A5B5))</f>
        <v/>
      </c>
      <c r="R273" s="25" t="str">
        <f t="shared" si="109"/>
        <v/>
      </c>
      <c r="S273" s="44">
        <v>5</v>
      </c>
      <c r="T273" s="7" t="str">
        <f t="shared" si="110"/>
        <v/>
      </c>
      <c r="U273" s="7">
        <f>SUM(G361:G390)</f>
        <v>0</v>
      </c>
      <c r="V273" s="7" t="str">
        <f t="shared" si="112"/>
        <v/>
      </c>
    </row>
    <row r="274" spans="2:22" hidden="1">
      <c r="B274" s="26" t="s">
        <v>10</v>
      </c>
      <c r="C274" s="39">
        <f t="shared" si="115"/>
        <v>324</v>
      </c>
      <c r="D274" s="39">
        <f t="shared" si="115"/>
        <v>400</v>
      </c>
      <c r="E274" s="39">
        <f t="shared" si="115"/>
        <v>484</v>
      </c>
      <c r="F274" s="39">
        <f t="shared" si="115"/>
        <v>529</v>
      </c>
      <c r="G274" s="39" t="str">
        <f t="shared" si="115"/>
        <v/>
      </c>
      <c r="H274" s="39" t="str">
        <f t="shared" si="115"/>
        <v/>
      </c>
      <c r="I274" s="39" t="str">
        <f t="shared" si="115"/>
        <v/>
      </c>
      <c r="K274" s="40" t="s">
        <v>55</v>
      </c>
      <c r="L274" s="20"/>
      <c r="M274" s="22">
        <f>COUNT(A6B5)</f>
        <v>0</v>
      </c>
      <c r="N274" s="22" t="str">
        <f t="shared" si="107"/>
        <v/>
      </c>
      <c r="O274" s="41"/>
      <c r="P274" s="24" t="str">
        <f t="shared" si="108"/>
        <v/>
      </c>
      <c r="Q274" s="25" t="str">
        <f>IF(N274="","",AVERAGE(A6B5))</f>
        <v/>
      </c>
      <c r="R274" s="25" t="str">
        <f t="shared" si="109"/>
        <v/>
      </c>
      <c r="S274" s="44">
        <v>6</v>
      </c>
      <c r="T274" s="7" t="str">
        <f t="shared" si="110"/>
        <v/>
      </c>
      <c r="U274" s="7">
        <f>SUM(H361:H390)</f>
        <v>0</v>
      </c>
      <c r="V274" s="7" t="str">
        <f t="shared" si="112"/>
        <v/>
      </c>
    </row>
    <row r="275" spans="2:22" hidden="1">
      <c r="B275" s="26" t="s">
        <v>10</v>
      </c>
      <c r="C275" s="39">
        <f t="shared" si="115"/>
        <v>196</v>
      </c>
      <c r="D275" s="39">
        <f t="shared" si="115"/>
        <v>484</v>
      </c>
      <c r="E275" s="39">
        <f t="shared" si="115"/>
        <v>625</v>
      </c>
      <c r="F275" s="39">
        <f t="shared" si="115"/>
        <v>900</v>
      </c>
      <c r="G275" s="39" t="str">
        <f t="shared" si="115"/>
        <v/>
      </c>
      <c r="H275" s="39" t="str">
        <f t="shared" si="115"/>
        <v/>
      </c>
      <c r="I275" s="39" t="str">
        <f t="shared" si="115"/>
        <v/>
      </c>
      <c r="K275" s="46" t="s">
        <v>16</v>
      </c>
      <c r="L275" s="20"/>
      <c r="M275" s="22">
        <f>COUNT(A7B5)</f>
        <v>0</v>
      </c>
      <c r="N275" s="22" t="str">
        <f t="shared" si="107"/>
        <v/>
      </c>
      <c r="O275" s="41"/>
      <c r="P275" s="24" t="str">
        <f t="shared" si="108"/>
        <v/>
      </c>
      <c r="Q275" s="28" t="str">
        <f>IF(N275="","",AVERAGE(A7B5))</f>
        <v/>
      </c>
      <c r="R275" s="28" t="str">
        <f t="shared" si="109"/>
        <v/>
      </c>
      <c r="S275" s="44">
        <v>7</v>
      </c>
      <c r="T275" s="7" t="str">
        <f t="shared" si="110"/>
        <v/>
      </c>
      <c r="U275" s="16">
        <f>SUM(I361:I390)</f>
        <v>0</v>
      </c>
      <c r="V275" s="7" t="str">
        <f t="shared" si="112"/>
        <v/>
      </c>
    </row>
    <row r="276" spans="2:22" hidden="1">
      <c r="B276" s="26" t="s">
        <v>10</v>
      </c>
      <c r="C276" s="39" t="str">
        <f t="shared" si="115"/>
        <v/>
      </c>
      <c r="D276" s="39" t="str">
        <f t="shared" si="115"/>
        <v/>
      </c>
      <c r="E276" s="39" t="str">
        <f t="shared" si="115"/>
        <v/>
      </c>
      <c r="F276" s="39" t="str">
        <f t="shared" si="115"/>
        <v/>
      </c>
      <c r="G276" s="39" t="str">
        <f t="shared" si="115"/>
        <v/>
      </c>
      <c r="H276" s="39" t="str">
        <f t="shared" si="115"/>
        <v/>
      </c>
      <c r="I276" s="39" t="str">
        <f t="shared" si="115"/>
        <v/>
      </c>
      <c r="K276" s="40" t="s">
        <v>56</v>
      </c>
      <c r="L276" s="20"/>
      <c r="M276" s="22">
        <f>COUNT(A1B6)</f>
        <v>0</v>
      </c>
      <c r="N276" s="22" t="str">
        <f t="shared" si="107"/>
        <v/>
      </c>
      <c r="O276" s="41"/>
      <c r="P276" s="24" t="str">
        <f t="shared" si="108"/>
        <v/>
      </c>
      <c r="Q276" s="25" t="str">
        <f>IF(N276="","",AVERAGE(A1B6))</f>
        <v/>
      </c>
      <c r="R276" s="25" t="str">
        <f t="shared" si="109"/>
        <v/>
      </c>
      <c r="S276" s="44">
        <v>1</v>
      </c>
      <c r="T276" s="7" t="str">
        <f t="shared" si="110"/>
        <v/>
      </c>
      <c r="U276" s="7">
        <f>SUM(C391:C420)</f>
        <v>0</v>
      </c>
      <c r="V276" s="7" t="str">
        <f t="shared" si="112"/>
        <v/>
      </c>
    </row>
    <row r="277" spans="2:22" hidden="1">
      <c r="B277" s="26" t="s">
        <v>10</v>
      </c>
      <c r="C277" s="39" t="str">
        <f t="shared" si="115"/>
        <v/>
      </c>
      <c r="D277" s="39" t="str">
        <f t="shared" si="115"/>
        <v/>
      </c>
      <c r="E277" s="39" t="str">
        <f t="shared" si="115"/>
        <v/>
      </c>
      <c r="F277" s="39" t="str">
        <f t="shared" si="115"/>
        <v/>
      </c>
      <c r="G277" s="39" t="str">
        <f t="shared" si="115"/>
        <v/>
      </c>
      <c r="H277" s="39" t="str">
        <f t="shared" si="115"/>
        <v/>
      </c>
      <c r="I277" s="39" t="str">
        <f t="shared" si="115"/>
        <v/>
      </c>
      <c r="K277" s="40" t="s">
        <v>57</v>
      </c>
      <c r="L277" s="20"/>
      <c r="M277" s="22">
        <f>COUNT(A2B6)</f>
        <v>0</v>
      </c>
      <c r="N277" s="22" t="str">
        <f t="shared" si="107"/>
        <v/>
      </c>
      <c r="O277" s="41"/>
      <c r="P277" s="24" t="str">
        <f t="shared" si="108"/>
        <v/>
      </c>
      <c r="Q277" s="25" t="str">
        <f>IF(N277="","",AVERAGE(A2B6))</f>
        <v/>
      </c>
      <c r="R277" s="25" t="str">
        <f t="shared" si="109"/>
        <v/>
      </c>
      <c r="S277" s="44">
        <v>2</v>
      </c>
      <c r="T277" s="7" t="str">
        <f t="shared" si="110"/>
        <v/>
      </c>
      <c r="U277" s="7">
        <f>SUM(D391:D420)</f>
        <v>0</v>
      </c>
      <c r="V277" s="7" t="str">
        <f t="shared" si="112"/>
        <v/>
      </c>
    </row>
    <row r="278" spans="2:22" hidden="1">
      <c r="B278" s="26" t="s">
        <v>10</v>
      </c>
      <c r="C278" s="39" t="str">
        <f t="shared" si="115"/>
        <v/>
      </c>
      <c r="D278" s="39" t="str">
        <f t="shared" si="115"/>
        <v/>
      </c>
      <c r="E278" s="39" t="str">
        <f t="shared" si="115"/>
        <v/>
      </c>
      <c r="F278" s="39" t="str">
        <f t="shared" si="115"/>
        <v/>
      </c>
      <c r="G278" s="39" t="str">
        <f t="shared" si="115"/>
        <v/>
      </c>
      <c r="H278" s="39" t="str">
        <f t="shared" si="115"/>
        <v/>
      </c>
      <c r="I278" s="39" t="str">
        <f t="shared" si="115"/>
        <v/>
      </c>
      <c r="K278" s="40" t="s">
        <v>58</v>
      </c>
      <c r="L278" s="20"/>
      <c r="M278" s="22">
        <f>COUNT(A3B6)</f>
        <v>0</v>
      </c>
      <c r="N278" s="22" t="str">
        <f t="shared" si="107"/>
        <v/>
      </c>
      <c r="O278" s="41"/>
      <c r="P278" s="24" t="str">
        <f t="shared" si="108"/>
        <v/>
      </c>
      <c r="Q278" s="25" t="str">
        <f>IF(N278="","",AVERAGE(A3B6))</f>
        <v/>
      </c>
      <c r="R278" s="25" t="str">
        <f t="shared" si="109"/>
        <v/>
      </c>
      <c r="S278" s="44">
        <v>3</v>
      </c>
      <c r="T278" s="7" t="str">
        <f t="shared" si="110"/>
        <v/>
      </c>
      <c r="U278" s="7">
        <f>SUM(E391:E420)</f>
        <v>0</v>
      </c>
      <c r="V278" s="7" t="str">
        <f t="shared" si="112"/>
        <v/>
      </c>
    </row>
    <row r="279" spans="2:22" hidden="1">
      <c r="B279" s="26" t="s">
        <v>10</v>
      </c>
      <c r="C279" s="39" t="str">
        <f t="shared" si="115"/>
        <v/>
      </c>
      <c r="D279" s="39" t="str">
        <f t="shared" si="115"/>
        <v/>
      </c>
      <c r="E279" s="39" t="str">
        <f t="shared" si="115"/>
        <v/>
      </c>
      <c r="F279" s="39" t="str">
        <f t="shared" si="115"/>
        <v/>
      </c>
      <c r="G279" s="39" t="str">
        <f t="shared" si="115"/>
        <v/>
      </c>
      <c r="H279" s="39" t="str">
        <f t="shared" si="115"/>
        <v/>
      </c>
      <c r="I279" s="39" t="str">
        <f t="shared" si="115"/>
        <v/>
      </c>
      <c r="K279" s="40" t="s">
        <v>59</v>
      </c>
      <c r="L279" s="20"/>
      <c r="M279" s="22">
        <f>COUNT(A4B6)</f>
        <v>0</v>
      </c>
      <c r="N279" s="22" t="str">
        <f t="shared" si="107"/>
        <v/>
      </c>
      <c r="O279" s="41"/>
      <c r="P279" s="24" t="str">
        <f t="shared" si="108"/>
        <v/>
      </c>
      <c r="Q279" s="25" t="str">
        <f>IF(N279="","",AVERAGE(A4B6))</f>
        <v/>
      </c>
      <c r="R279" s="25" t="str">
        <f t="shared" si="109"/>
        <v/>
      </c>
      <c r="S279" s="44">
        <v>4</v>
      </c>
      <c r="T279" s="7" t="str">
        <f t="shared" si="110"/>
        <v/>
      </c>
      <c r="U279" s="7">
        <f>SUM(F391:F420)</f>
        <v>0</v>
      </c>
      <c r="V279" s="7" t="str">
        <f t="shared" si="112"/>
        <v/>
      </c>
    </row>
    <row r="280" spans="2:22" hidden="1">
      <c r="B280" s="26" t="s">
        <v>10</v>
      </c>
      <c r="C280" s="39" t="str">
        <f t="shared" si="115"/>
        <v/>
      </c>
      <c r="D280" s="39" t="str">
        <f t="shared" si="115"/>
        <v/>
      </c>
      <c r="E280" s="39" t="str">
        <f t="shared" si="115"/>
        <v/>
      </c>
      <c r="F280" s="39" t="str">
        <f t="shared" si="115"/>
        <v/>
      </c>
      <c r="G280" s="39" t="str">
        <f t="shared" si="115"/>
        <v/>
      </c>
      <c r="H280" s="39" t="str">
        <f t="shared" si="115"/>
        <v/>
      </c>
      <c r="I280" s="39" t="str">
        <f t="shared" si="115"/>
        <v/>
      </c>
      <c r="K280" s="40" t="s">
        <v>60</v>
      </c>
      <c r="L280" s="20"/>
      <c r="M280" s="22">
        <f>COUNT(A5B6)</f>
        <v>0</v>
      </c>
      <c r="N280" s="22" t="str">
        <f t="shared" si="107"/>
        <v/>
      </c>
      <c r="O280" s="41"/>
      <c r="P280" s="24" t="str">
        <f t="shared" si="108"/>
        <v/>
      </c>
      <c r="Q280" s="25" t="str">
        <f>IF(N280="","",AVERAGE(A5B6))</f>
        <v/>
      </c>
      <c r="R280" s="25" t="str">
        <f t="shared" si="109"/>
        <v/>
      </c>
      <c r="S280" s="44">
        <v>5</v>
      </c>
      <c r="T280" s="7" t="str">
        <f t="shared" si="110"/>
        <v/>
      </c>
      <c r="U280" s="7">
        <f>SUM(G391:G420)</f>
        <v>0</v>
      </c>
      <c r="V280" s="7" t="str">
        <f t="shared" si="112"/>
        <v/>
      </c>
    </row>
    <row r="281" spans="2:22" hidden="1">
      <c r="B281" s="26" t="s">
        <v>10</v>
      </c>
      <c r="C281" s="39" t="str">
        <f t="shared" ref="C281:I290" si="116">IF(C56="","",C56^2)</f>
        <v/>
      </c>
      <c r="D281" s="39" t="str">
        <f t="shared" si="116"/>
        <v/>
      </c>
      <c r="E281" s="39" t="str">
        <f t="shared" si="116"/>
        <v/>
      </c>
      <c r="F281" s="39" t="str">
        <f t="shared" si="116"/>
        <v/>
      </c>
      <c r="G281" s="39" t="str">
        <f t="shared" si="116"/>
        <v/>
      </c>
      <c r="H281" s="39" t="str">
        <f t="shared" si="116"/>
        <v/>
      </c>
      <c r="I281" s="39" t="str">
        <f t="shared" si="116"/>
        <v/>
      </c>
      <c r="K281" s="40" t="s">
        <v>61</v>
      </c>
      <c r="L281" s="20"/>
      <c r="M281" s="22">
        <f>COUNT(A6B6)</f>
        <v>0</v>
      </c>
      <c r="N281" s="22" t="str">
        <f t="shared" si="107"/>
        <v/>
      </c>
      <c r="O281" s="41"/>
      <c r="P281" s="24" t="str">
        <f t="shared" si="108"/>
        <v/>
      </c>
      <c r="Q281" s="25" t="str">
        <f>IF(N281="","",AVERAGE(A6B6))</f>
        <v/>
      </c>
      <c r="R281" s="25" t="str">
        <f t="shared" si="109"/>
        <v/>
      </c>
      <c r="S281" s="44">
        <v>6</v>
      </c>
      <c r="T281" s="7" t="str">
        <f t="shared" si="110"/>
        <v/>
      </c>
      <c r="U281" s="7">
        <f>SUM(H391:H420)</f>
        <v>0</v>
      </c>
      <c r="V281" s="7" t="str">
        <f t="shared" si="112"/>
        <v/>
      </c>
    </row>
    <row r="282" spans="2:22" hidden="1">
      <c r="B282" s="26" t="s">
        <v>10</v>
      </c>
      <c r="C282" s="39" t="str">
        <f t="shared" si="116"/>
        <v/>
      </c>
      <c r="D282" s="39" t="str">
        <f t="shared" si="116"/>
        <v/>
      </c>
      <c r="E282" s="39" t="str">
        <f t="shared" si="116"/>
        <v/>
      </c>
      <c r="F282" s="39" t="str">
        <f t="shared" si="116"/>
        <v/>
      </c>
      <c r="G282" s="39" t="str">
        <f t="shared" si="116"/>
        <v/>
      </c>
      <c r="H282" s="39" t="str">
        <f t="shared" si="116"/>
        <v/>
      </c>
      <c r="I282" s="39" t="str">
        <f t="shared" si="116"/>
        <v/>
      </c>
      <c r="K282" s="46" t="s">
        <v>62</v>
      </c>
      <c r="L282" s="20"/>
      <c r="M282" s="22">
        <f>COUNT(A7B6)</f>
        <v>0</v>
      </c>
      <c r="N282" s="22" t="str">
        <f t="shared" si="107"/>
        <v/>
      </c>
      <c r="O282" s="41"/>
      <c r="P282" s="24" t="str">
        <f t="shared" si="108"/>
        <v/>
      </c>
      <c r="Q282" s="28" t="str">
        <f>IF(N282="","",AVERAGE(A7B6))</f>
        <v/>
      </c>
      <c r="R282" s="28" t="str">
        <f t="shared" si="109"/>
        <v/>
      </c>
      <c r="S282" s="44">
        <v>7</v>
      </c>
      <c r="T282" s="7" t="str">
        <f t="shared" si="110"/>
        <v/>
      </c>
      <c r="U282" s="16">
        <f>SUM(I391:I420)</f>
        <v>0</v>
      </c>
      <c r="V282" s="7" t="str">
        <f t="shared" si="112"/>
        <v/>
      </c>
    </row>
    <row r="283" spans="2:22" hidden="1">
      <c r="B283" s="26" t="s">
        <v>10</v>
      </c>
      <c r="C283" s="39" t="str">
        <f t="shared" si="116"/>
        <v/>
      </c>
      <c r="D283" s="39" t="str">
        <f t="shared" si="116"/>
        <v/>
      </c>
      <c r="E283" s="39" t="str">
        <f t="shared" si="116"/>
        <v/>
      </c>
      <c r="F283" s="39" t="str">
        <f t="shared" si="116"/>
        <v/>
      </c>
      <c r="G283" s="39" t="str">
        <f t="shared" si="116"/>
        <v/>
      </c>
      <c r="H283" s="39" t="str">
        <f t="shared" si="116"/>
        <v/>
      </c>
      <c r="I283" s="39" t="str">
        <f t="shared" si="116"/>
        <v/>
      </c>
      <c r="K283" s="40" t="s">
        <v>63</v>
      </c>
      <c r="L283" s="20"/>
      <c r="M283" s="22">
        <f>COUNT(A1B7)</f>
        <v>0</v>
      </c>
      <c r="N283" s="22" t="str">
        <f t="shared" si="107"/>
        <v/>
      </c>
      <c r="O283" s="41"/>
      <c r="P283" s="24" t="str">
        <f t="shared" si="108"/>
        <v/>
      </c>
      <c r="Q283" s="25" t="str">
        <f>IF(N283="","",AVERAGE(A1B7))</f>
        <v/>
      </c>
      <c r="R283" s="25" t="str">
        <f t="shared" si="109"/>
        <v/>
      </c>
      <c r="S283" s="44">
        <v>1</v>
      </c>
      <c r="T283" s="7" t="str">
        <f t="shared" si="110"/>
        <v/>
      </c>
      <c r="U283" s="7">
        <f>SUM(C421:C450)</f>
        <v>0</v>
      </c>
      <c r="V283" s="7" t="str">
        <f t="shared" si="112"/>
        <v/>
      </c>
    </row>
    <row r="284" spans="2:22" hidden="1">
      <c r="B284" s="26" t="s">
        <v>10</v>
      </c>
      <c r="C284" s="39" t="str">
        <f t="shared" si="116"/>
        <v/>
      </c>
      <c r="D284" s="39" t="str">
        <f t="shared" si="116"/>
        <v/>
      </c>
      <c r="E284" s="39" t="str">
        <f t="shared" si="116"/>
        <v/>
      </c>
      <c r="F284" s="39" t="str">
        <f t="shared" si="116"/>
        <v/>
      </c>
      <c r="G284" s="39" t="str">
        <f t="shared" si="116"/>
        <v/>
      </c>
      <c r="H284" s="39" t="str">
        <f t="shared" si="116"/>
        <v/>
      </c>
      <c r="I284" s="39" t="str">
        <f t="shared" si="116"/>
        <v/>
      </c>
      <c r="K284" s="40" t="s">
        <v>64</v>
      </c>
      <c r="L284" s="20"/>
      <c r="M284" s="22">
        <f>COUNT(A2B7)</f>
        <v>0</v>
      </c>
      <c r="N284" s="22" t="str">
        <f t="shared" si="107"/>
        <v/>
      </c>
      <c r="O284" s="41"/>
      <c r="P284" s="24" t="str">
        <f t="shared" si="108"/>
        <v/>
      </c>
      <c r="Q284" s="25" t="str">
        <f>IF(N284="","",AVERAGE(A2B7))</f>
        <v/>
      </c>
      <c r="R284" s="25" t="str">
        <f t="shared" si="109"/>
        <v/>
      </c>
      <c r="S284" s="44">
        <v>2</v>
      </c>
      <c r="T284" s="7" t="str">
        <f t="shared" si="110"/>
        <v/>
      </c>
      <c r="U284" s="7">
        <f>SUM(D421:D450)</f>
        <v>0</v>
      </c>
      <c r="V284" s="7" t="str">
        <f t="shared" si="112"/>
        <v/>
      </c>
    </row>
    <row r="285" spans="2:22" hidden="1">
      <c r="B285" s="26" t="s">
        <v>10</v>
      </c>
      <c r="C285" s="39" t="str">
        <f t="shared" si="116"/>
        <v/>
      </c>
      <c r="D285" s="39" t="str">
        <f t="shared" si="116"/>
        <v/>
      </c>
      <c r="E285" s="39" t="str">
        <f t="shared" si="116"/>
        <v/>
      </c>
      <c r="F285" s="39" t="str">
        <f t="shared" si="116"/>
        <v/>
      </c>
      <c r="G285" s="39" t="str">
        <f t="shared" si="116"/>
        <v/>
      </c>
      <c r="H285" s="39" t="str">
        <f t="shared" si="116"/>
        <v/>
      </c>
      <c r="I285" s="39" t="str">
        <f t="shared" si="116"/>
        <v/>
      </c>
      <c r="K285" s="40" t="s">
        <v>65</v>
      </c>
      <c r="L285" s="20"/>
      <c r="M285" s="22">
        <f>COUNT(A3B7)</f>
        <v>0</v>
      </c>
      <c r="N285" s="22" t="str">
        <f t="shared" si="107"/>
        <v/>
      </c>
      <c r="O285" s="41"/>
      <c r="P285" s="24" t="str">
        <f t="shared" si="108"/>
        <v/>
      </c>
      <c r="Q285" s="25" t="str">
        <f>IF(N285="","",AVERAGE(A3B7))</f>
        <v/>
      </c>
      <c r="R285" s="25" t="str">
        <f t="shared" si="109"/>
        <v/>
      </c>
      <c r="S285" s="44">
        <v>3</v>
      </c>
      <c r="T285" s="7" t="str">
        <f t="shared" si="110"/>
        <v/>
      </c>
      <c r="U285" s="7">
        <f>SUM(E421:E450)</f>
        <v>0</v>
      </c>
      <c r="V285" s="7" t="str">
        <f t="shared" si="112"/>
        <v/>
      </c>
    </row>
    <row r="286" spans="2:22" hidden="1">
      <c r="B286" s="26" t="s">
        <v>10</v>
      </c>
      <c r="C286" s="39" t="str">
        <f t="shared" si="116"/>
        <v/>
      </c>
      <c r="D286" s="39" t="str">
        <f t="shared" si="116"/>
        <v/>
      </c>
      <c r="E286" s="39" t="str">
        <f t="shared" si="116"/>
        <v/>
      </c>
      <c r="F286" s="39" t="str">
        <f t="shared" si="116"/>
        <v/>
      </c>
      <c r="G286" s="39" t="str">
        <f t="shared" si="116"/>
        <v/>
      </c>
      <c r="H286" s="39" t="str">
        <f t="shared" si="116"/>
        <v/>
      </c>
      <c r="I286" s="39" t="str">
        <f t="shared" si="116"/>
        <v/>
      </c>
      <c r="K286" s="40" t="s">
        <v>66</v>
      </c>
      <c r="L286" s="20"/>
      <c r="M286" s="22">
        <f>COUNT(A4B7)</f>
        <v>0</v>
      </c>
      <c r="N286" s="22" t="str">
        <f t="shared" si="107"/>
        <v/>
      </c>
      <c r="O286" s="41"/>
      <c r="P286" s="24" t="str">
        <f t="shared" si="108"/>
        <v/>
      </c>
      <c r="Q286" s="25" t="str">
        <f>IF(N286="","",AVERAGE(A4B7))</f>
        <v/>
      </c>
      <c r="R286" s="25" t="str">
        <f t="shared" si="109"/>
        <v/>
      </c>
      <c r="S286" s="44">
        <v>4</v>
      </c>
      <c r="T286" s="7" t="str">
        <f t="shared" si="110"/>
        <v/>
      </c>
      <c r="U286" s="7">
        <f>SUM(F421:F450)</f>
        <v>0</v>
      </c>
      <c r="V286" s="7" t="str">
        <f t="shared" si="112"/>
        <v/>
      </c>
    </row>
    <row r="287" spans="2:22" hidden="1">
      <c r="B287" s="26" t="s">
        <v>10</v>
      </c>
      <c r="C287" s="39" t="str">
        <f t="shared" si="116"/>
        <v/>
      </c>
      <c r="D287" s="39" t="str">
        <f t="shared" si="116"/>
        <v/>
      </c>
      <c r="E287" s="39" t="str">
        <f t="shared" si="116"/>
        <v/>
      </c>
      <c r="F287" s="39" t="str">
        <f t="shared" si="116"/>
        <v/>
      </c>
      <c r="G287" s="39" t="str">
        <f t="shared" si="116"/>
        <v/>
      </c>
      <c r="H287" s="39" t="str">
        <f t="shared" si="116"/>
        <v/>
      </c>
      <c r="I287" s="39" t="str">
        <f t="shared" si="116"/>
        <v/>
      </c>
      <c r="K287" s="40" t="s">
        <v>67</v>
      </c>
      <c r="L287" s="20"/>
      <c r="M287" s="22">
        <f>COUNT(A5B7)</f>
        <v>0</v>
      </c>
      <c r="N287" s="22" t="str">
        <f t="shared" si="107"/>
        <v/>
      </c>
      <c r="O287" s="41"/>
      <c r="P287" s="24" t="str">
        <f t="shared" si="108"/>
        <v/>
      </c>
      <c r="Q287" s="25" t="str">
        <f>IF(N287="","",AVERAGE(A5B7))</f>
        <v/>
      </c>
      <c r="R287" s="25" t="str">
        <f t="shared" si="109"/>
        <v/>
      </c>
      <c r="S287" s="44">
        <v>5</v>
      </c>
      <c r="T287" s="7" t="str">
        <f t="shared" si="110"/>
        <v/>
      </c>
      <c r="U287" s="7">
        <f>SUM(G421:G450)</f>
        <v>0</v>
      </c>
      <c r="V287" s="7" t="str">
        <f t="shared" si="112"/>
        <v/>
      </c>
    </row>
    <row r="288" spans="2:22" hidden="1">
      <c r="B288" s="26" t="s">
        <v>10</v>
      </c>
      <c r="C288" s="39" t="str">
        <f t="shared" si="116"/>
        <v/>
      </c>
      <c r="D288" s="39" t="str">
        <f t="shared" si="116"/>
        <v/>
      </c>
      <c r="E288" s="39" t="str">
        <f t="shared" si="116"/>
        <v/>
      </c>
      <c r="F288" s="39" t="str">
        <f t="shared" si="116"/>
        <v/>
      </c>
      <c r="G288" s="39" t="str">
        <f t="shared" si="116"/>
        <v/>
      </c>
      <c r="H288" s="39" t="str">
        <f t="shared" si="116"/>
        <v/>
      </c>
      <c r="I288" s="39" t="str">
        <f t="shared" si="116"/>
        <v/>
      </c>
      <c r="K288" s="40" t="s">
        <v>68</v>
      </c>
      <c r="L288" s="20"/>
      <c r="M288" s="22">
        <f>COUNT(A6B7)</f>
        <v>0</v>
      </c>
      <c r="N288" s="22" t="str">
        <f t="shared" si="107"/>
        <v/>
      </c>
      <c r="O288" s="41"/>
      <c r="P288" s="24" t="str">
        <f t="shared" si="108"/>
        <v/>
      </c>
      <c r="Q288" s="25" t="str">
        <f>IF(N288="","",AVERAGE(A6B7))</f>
        <v/>
      </c>
      <c r="R288" s="25" t="str">
        <f t="shared" si="109"/>
        <v/>
      </c>
      <c r="S288" s="44">
        <v>6</v>
      </c>
      <c r="T288" s="7" t="str">
        <f t="shared" si="110"/>
        <v/>
      </c>
      <c r="U288" s="7">
        <f>SUM(H421:H450)</f>
        <v>0</v>
      </c>
      <c r="V288" s="7" t="str">
        <f t="shared" si="112"/>
        <v/>
      </c>
    </row>
    <row r="289" spans="2:23" hidden="1">
      <c r="B289" s="26" t="s">
        <v>10</v>
      </c>
      <c r="C289" s="39" t="str">
        <f t="shared" si="116"/>
        <v/>
      </c>
      <c r="D289" s="39" t="str">
        <f t="shared" si="116"/>
        <v/>
      </c>
      <c r="E289" s="39" t="str">
        <f t="shared" si="116"/>
        <v/>
      </c>
      <c r="F289" s="39" t="str">
        <f t="shared" si="116"/>
        <v/>
      </c>
      <c r="G289" s="39" t="str">
        <f t="shared" si="116"/>
        <v/>
      </c>
      <c r="H289" s="39" t="str">
        <f t="shared" si="116"/>
        <v/>
      </c>
      <c r="I289" s="39" t="str">
        <f t="shared" si="116"/>
        <v/>
      </c>
      <c r="K289" s="46" t="s">
        <v>69</v>
      </c>
      <c r="L289" s="16"/>
      <c r="M289" s="48">
        <f>COUNT(A7B7)</f>
        <v>0</v>
      </c>
      <c r="N289" s="48" t="str">
        <f t="shared" si="107"/>
        <v/>
      </c>
      <c r="O289" s="49"/>
      <c r="P289" s="24" t="str">
        <f t="shared" si="108"/>
        <v/>
      </c>
      <c r="Q289" s="28" t="str">
        <f>IF(N289="","",AVERAGE(A7B7))</f>
        <v/>
      </c>
      <c r="R289" s="28" t="str">
        <f t="shared" si="109"/>
        <v/>
      </c>
      <c r="S289" s="44">
        <v>7</v>
      </c>
      <c r="T289" s="7" t="str">
        <f t="shared" si="110"/>
        <v/>
      </c>
      <c r="U289" s="16">
        <f>SUM(I421:I450)</f>
        <v>0</v>
      </c>
      <c r="V289" s="7" t="str">
        <f t="shared" si="112"/>
        <v/>
      </c>
    </row>
    <row r="290" spans="2:23" hidden="1">
      <c r="B290" s="26" t="s">
        <v>10</v>
      </c>
      <c r="C290" s="39" t="str">
        <f t="shared" si="116"/>
        <v/>
      </c>
      <c r="D290" s="39" t="str">
        <f t="shared" si="116"/>
        <v/>
      </c>
      <c r="E290" s="39" t="str">
        <f t="shared" si="116"/>
        <v/>
      </c>
      <c r="F290" s="39" t="str">
        <f t="shared" si="116"/>
        <v/>
      </c>
      <c r="G290" s="39" t="str">
        <f t="shared" si="116"/>
        <v/>
      </c>
      <c r="H290" s="39" t="str">
        <f t="shared" si="116"/>
        <v/>
      </c>
      <c r="I290" s="39" t="str">
        <f t="shared" si="116"/>
        <v/>
      </c>
      <c r="V290" s="54">
        <f>SUM(V241:V289)</f>
        <v>424.35000000000036</v>
      </c>
      <c r="W290" s="55" t="s">
        <v>176</v>
      </c>
    </row>
    <row r="291" spans="2:23" hidden="1">
      <c r="B291" s="26" t="s">
        <v>10</v>
      </c>
      <c r="C291" s="39" t="str">
        <f t="shared" ref="C291:I300" si="117">IF(C66="","",C66^2)</f>
        <v/>
      </c>
      <c r="D291" s="39" t="str">
        <f t="shared" si="117"/>
        <v/>
      </c>
      <c r="E291" s="39" t="str">
        <f t="shared" si="117"/>
        <v/>
      </c>
      <c r="F291" s="39" t="str">
        <f t="shared" si="117"/>
        <v/>
      </c>
      <c r="G291" s="39" t="str">
        <f t="shared" si="117"/>
        <v/>
      </c>
      <c r="H291" s="39" t="str">
        <f t="shared" si="117"/>
        <v/>
      </c>
      <c r="I291" s="39" t="str">
        <f t="shared" si="117"/>
        <v/>
      </c>
      <c r="N291" s="50" t="s">
        <v>159</v>
      </c>
      <c r="O291" s="12"/>
      <c r="P291" s="23">
        <f>SUM(P241:P289)</f>
        <v>1.65</v>
      </c>
    </row>
    <row r="292" spans="2:23" hidden="1">
      <c r="B292" s="26" t="s">
        <v>10</v>
      </c>
      <c r="C292" s="39" t="str">
        <f t="shared" si="117"/>
        <v/>
      </c>
      <c r="D292" s="39" t="str">
        <f t="shared" si="117"/>
        <v/>
      </c>
      <c r="E292" s="39" t="str">
        <f t="shared" si="117"/>
        <v/>
      </c>
      <c r="F292" s="39" t="str">
        <f t="shared" si="117"/>
        <v/>
      </c>
      <c r="G292" s="39" t="str">
        <f t="shared" si="117"/>
        <v/>
      </c>
      <c r="H292" s="39" t="str">
        <f t="shared" si="117"/>
        <v/>
      </c>
      <c r="I292" s="39" t="str">
        <f t="shared" si="117"/>
        <v/>
      </c>
    </row>
    <row r="293" spans="2:23" hidden="1">
      <c r="B293" s="26" t="s">
        <v>10</v>
      </c>
      <c r="C293" s="39" t="str">
        <f t="shared" si="117"/>
        <v/>
      </c>
      <c r="D293" s="39" t="str">
        <f t="shared" si="117"/>
        <v/>
      </c>
      <c r="E293" s="39" t="str">
        <f t="shared" si="117"/>
        <v/>
      </c>
      <c r="F293" s="39" t="str">
        <f t="shared" si="117"/>
        <v/>
      </c>
      <c r="G293" s="39" t="str">
        <f t="shared" si="117"/>
        <v/>
      </c>
      <c r="H293" s="39" t="str">
        <f t="shared" si="117"/>
        <v/>
      </c>
      <c r="I293" s="39" t="str">
        <f t="shared" si="117"/>
        <v/>
      </c>
      <c r="L293" s="56" t="s">
        <v>169</v>
      </c>
    </row>
    <row r="294" spans="2:23" hidden="1">
      <c r="B294" s="26" t="s">
        <v>10</v>
      </c>
      <c r="C294" s="39" t="str">
        <f t="shared" si="117"/>
        <v/>
      </c>
      <c r="D294" s="39" t="str">
        <f t="shared" si="117"/>
        <v/>
      </c>
      <c r="E294" s="39" t="str">
        <f t="shared" si="117"/>
        <v/>
      </c>
      <c r="F294" s="39" t="str">
        <f t="shared" si="117"/>
        <v/>
      </c>
      <c r="G294" s="39" t="str">
        <f t="shared" si="117"/>
        <v/>
      </c>
      <c r="H294" s="39" t="str">
        <f t="shared" si="117"/>
        <v/>
      </c>
      <c r="I294" s="39" t="str">
        <f t="shared" si="117"/>
        <v/>
      </c>
    </row>
    <row r="295" spans="2:23" hidden="1">
      <c r="B295" s="26" t="s">
        <v>10</v>
      </c>
      <c r="C295" s="39" t="str">
        <f t="shared" si="117"/>
        <v/>
      </c>
      <c r="D295" s="39" t="str">
        <f t="shared" si="117"/>
        <v/>
      </c>
      <c r="E295" s="39" t="str">
        <f t="shared" si="117"/>
        <v/>
      </c>
      <c r="F295" s="39" t="str">
        <f t="shared" si="117"/>
        <v/>
      </c>
      <c r="G295" s="39" t="str">
        <f t="shared" si="117"/>
        <v/>
      </c>
      <c r="H295" s="39" t="str">
        <f t="shared" si="117"/>
        <v/>
      </c>
      <c r="I295" s="39" t="str">
        <f t="shared" si="117"/>
        <v/>
      </c>
      <c r="L295" s="23" t="s">
        <v>113</v>
      </c>
      <c r="M295" s="23" t="s">
        <v>80</v>
      </c>
      <c r="N295" s="23" t="s">
        <v>81</v>
      </c>
      <c r="O295" s="23" t="s">
        <v>82</v>
      </c>
      <c r="P295" s="23" t="s">
        <v>83</v>
      </c>
      <c r="Q295" s="23" t="s">
        <v>84</v>
      </c>
      <c r="R295" s="23" t="s">
        <v>85</v>
      </c>
      <c r="S295" s="23" t="s">
        <v>86</v>
      </c>
      <c r="T295" s="57" t="s">
        <v>115</v>
      </c>
      <c r="U295" s="23" t="s">
        <v>118</v>
      </c>
    </row>
    <row r="296" spans="2:23" hidden="1">
      <c r="B296" s="26" t="s">
        <v>10</v>
      </c>
      <c r="C296" s="39" t="str">
        <f t="shared" si="117"/>
        <v/>
      </c>
      <c r="D296" s="39" t="str">
        <f t="shared" si="117"/>
        <v/>
      </c>
      <c r="E296" s="39" t="str">
        <f t="shared" si="117"/>
        <v/>
      </c>
      <c r="F296" s="39" t="str">
        <f t="shared" si="117"/>
        <v/>
      </c>
      <c r="G296" s="39" t="str">
        <f t="shared" si="117"/>
        <v/>
      </c>
      <c r="H296" s="39" t="str">
        <f t="shared" si="117"/>
        <v/>
      </c>
      <c r="I296" s="39" t="str">
        <f t="shared" si="117"/>
        <v/>
      </c>
      <c r="L296" s="23" t="s">
        <v>71</v>
      </c>
      <c r="M296" s="23">
        <f>R241</f>
        <v>68.848484848484844</v>
      </c>
      <c r="N296" s="23">
        <f>R242</f>
        <v>75.63636363636364</v>
      </c>
      <c r="O296" s="23">
        <f>R243</f>
        <v>101.81818181818183</v>
      </c>
      <c r="P296" s="23">
        <f>R244</f>
        <v>124.84848484848486</v>
      </c>
      <c r="Q296" s="23" t="str">
        <f>R245</f>
        <v/>
      </c>
      <c r="R296" s="23" t="str">
        <f>R246</f>
        <v/>
      </c>
      <c r="S296" s="23" t="str">
        <f>R247</f>
        <v/>
      </c>
      <c r="T296" s="23">
        <f>SUM(M296:S296)</f>
        <v>371.15151515151518</v>
      </c>
      <c r="U296" s="23">
        <f>T296^2</f>
        <v>137753.44719926541</v>
      </c>
    </row>
    <row r="297" spans="2:23" hidden="1">
      <c r="B297" s="26" t="s">
        <v>10</v>
      </c>
      <c r="C297" s="39" t="str">
        <f t="shared" si="117"/>
        <v/>
      </c>
      <c r="D297" s="39" t="str">
        <f t="shared" si="117"/>
        <v/>
      </c>
      <c r="E297" s="39" t="str">
        <f t="shared" si="117"/>
        <v/>
      </c>
      <c r="F297" s="39" t="str">
        <f t="shared" si="117"/>
        <v/>
      </c>
      <c r="G297" s="39" t="str">
        <f t="shared" si="117"/>
        <v/>
      </c>
      <c r="H297" s="39" t="str">
        <f t="shared" si="117"/>
        <v/>
      </c>
      <c r="I297" s="39" t="str">
        <f t="shared" si="117"/>
        <v/>
      </c>
      <c r="L297" s="23" t="s">
        <v>72</v>
      </c>
      <c r="M297" s="23">
        <f>R248</f>
        <v>71.757575757575765</v>
      </c>
      <c r="N297" s="23">
        <f>R249</f>
        <v>79.515151515151516</v>
      </c>
      <c r="O297" s="23">
        <f>R250</f>
        <v>102.78787878787878</v>
      </c>
      <c r="P297" s="23">
        <f>R251</f>
        <v>122.18181818181819</v>
      </c>
      <c r="Q297" s="23" t="str">
        <f>R252</f>
        <v/>
      </c>
      <c r="R297" s="23" t="str">
        <f>R253</f>
        <v/>
      </c>
      <c r="S297" s="23" t="str">
        <f>R254</f>
        <v/>
      </c>
      <c r="T297" s="23">
        <f t="shared" ref="T297:T303" si="118">SUM(M297:S297)</f>
        <v>376.24242424242425</v>
      </c>
      <c r="U297" s="23">
        <f t="shared" ref="U297:U302" si="119">T297^2</f>
        <v>141558.36179981634</v>
      </c>
    </row>
    <row r="298" spans="2:23" hidden="1">
      <c r="B298" s="26" t="s">
        <v>10</v>
      </c>
      <c r="C298" s="39" t="str">
        <f t="shared" si="117"/>
        <v/>
      </c>
      <c r="D298" s="39" t="str">
        <f t="shared" si="117"/>
        <v/>
      </c>
      <c r="E298" s="39" t="str">
        <f t="shared" si="117"/>
        <v/>
      </c>
      <c r="F298" s="39" t="str">
        <f t="shared" si="117"/>
        <v/>
      </c>
      <c r="G298" s="39" t="str">
        <f t="shared" si="117"/>
        <v/>
      </c>
      <c r="H298" s="39" t="str">
        <f t="shared" si="117"/>
        <v/>
      </c>
      <c r="I298" s="39" t="str">
        <f t="shared" si="117"/>
        <v/>
      </c>
      <c r="L298" s="23" t="s">
        <v>73</v>
      </c>
      <c r="M298" s="23" t="str">
        <f>R255</f>
        <v/>
      </c>
      <c r="N298" s="23" t="str">
        <f>R256</f>
        <v/>
      </c>
      <c r="O298" s="23" t="str">
        <f>R257</f>
        <v/>
      </c>
      <c r="P298" s="23" t="str">
        <f>R258</f>
        <v/>
      </c>
      <c r="Q298" s="23" t="str">
        <f>R259</f>
        <v/>
      </c>
      <c r="R298" s="23" t="str">
        <f>R260</f>
        <v/>
      </c>
      <c r="S298" s="23" t="str">
        <f>R261</f>
        <v/>
      </c>
      <c r="T298" s="23">
        <f t="shared" si="118"/>
        <v>0</v>
      </c>
      <c r="U298" s="23">
        <f t="shared" si="119"/>
        <v>0</v>
      </c>
    </row>
    <row r="299" spans="2:23" hidden="1">
      <c r="B299" s="26" t="s">
        <v>10</v>
      </c>
      <c r="C299" s="39" t="str">
        <f t="shared" si="117"/>
        <v/>
      </c>
      <c r="D299" s="39" t="str">
        <f t="shared" si="117"/>
        <v/>
      </c>
      <c r="E299" s="39" t="str">
        <f t="shared" si="117"/>
        <v/>
      </c>
      <c r="F299" s="39" t="str">
        <f t="shared" si="117"/>
        <v/>
      </c>
      <c r="G299" s="39" t="str">
        <f t="shared" si="117"/>
        <v/>
      </c>
      <c r="H299" s="39" t="str">
        <f t="shared" si="117"/>
        <v/>
      </c>
      <c r="I299" s="39" t="str">
        <f t="shared" si="117"/>
        <v/>
      </c>
      <c r="L299" s="23" t="s">
        <v>74</v>
      </c>
      <c r="M299" s="23" t="str">
        <f>R262</f>
        <v/>
      </c>
      <c r="N299" s="23" t="str">
        <f>R263</f>
        <v/>
      </c>
      <c r="O299" s="23" t="str">
        <f>R264</f>
        <v/>
      </c>
      <c r="P299" s="23" t="str">
        <f>R265</f>
        <v/>
      </c>
      <c r="Q299" s="23" t="str">
        <f>R266</f>
        <v/>
      </c>
      <c r="R299" s="23" t="str">
        <f>R267</f>
        <v/>
      </c>
      <c r="S299" s="23" t="str">
        <f>R268</f>
        <v/>
      </c>
      <c r="T299" s="23">
        <f t="shared" si="118"/>
        <v>0</v>
      </c>
      <c r="U299" s="23">
        <f t="shared" si="119"/>
        <v>0</v>
      </c>
    </row>
    <row r="300" spans="2:23" ht="13.8" hidden="1" thickBot="1">
      <c r="B300" s="32" t="s">
        <v>10</v>
      </c>
      <c r="C300" s="52" t="str">
        <f t="shared" si="117"/>
        <v/>
      </c>
      <c r="D300" s="52" t="str">
        <f t="shared" si="117"/>
        <v/>
      </c>
      <c r="E300" s="52" t="str">
        <f t="shared" si="117"/>
        <v/>
      </c>
      <c r="F300" s="52" t="str">
        <f t="shared" si="117"/>
        <v/>
      </c>
      <c r="G300" s="52" t="str">
        <f t="shared" si="117"/>
        <v/>
      </c>
      <c r="H300" s="52" t="str">
        <f t="shared" si="117"/>
        <v/>
      </c>
      <c r="I300" s="52" t="str">
        <f t="shared" si="117"/>
        <v/>
      </c>
      <c r="L300" s="23" t="s">
        <v>75</v>
      </c>
      <c r="M300" s="23" t="str">
        <f>R269</f>
        <v/>
      </c>
      <c r="N300" s="23" t="str">
        <f>R270</f>
        <v/>
      </c>
      <c r="O300" s="23" t="str">
        <f>R271</f>
        <v/>
      </c>
      <c r="P300" s="23" t="str">
        <f>R272</f>
        <v/>
      </c>
      <c r="Q300" s="23" t="str">
        <f>R273</f>
        <v/>
      </c>
      <c r="R300" s="23" t="str">
        <f>R274</f>
        <v/>
      </c>
      <c r="S300" s="23" t="str">
        <f>R275</f>
        <v/>
      </c>
      <c r="T300" s="23">
        <f t="shared" si="118"/>
        <v>0</v>
      </c>
      <c r="U300" s="23">
        <f t="shared" si="119"/>
        <v>0</v>
      </c>
    </row>
    <row r="301" spans="2:23" hidden="1">
      <c r="B301" s="34" t="s">
        <v>11</v>
      </c>
      <c r="C301" s="53" t="str">
        <f t="shared" ref="C301:I308" si="120">IF(C76="","",C76^2)</f>
        <v/>
      </c>
      <c r="D301" s="53" t="str">
        <f t="shared" si="120"/>
        <v/>
      </c>
      <c r="E301" s="53" t="str">
        <f t="shared" si="120"/>
        <v/>
      </c>
      <c r="F301" s="53" t="str">
        <f t="shared" si="120"/>
        <v/>
      </c>
      <c r="G301" s="53" t="str">
        <f t="shared" si="120"/>
        <v/>
      </c>
      <c r="H301" s="53" t="str">
        <f t="shared" si="120"/>
        <v/>
      </c>
      <c r="I301" s="53" t="str">
        <f t="shared" si="120"/>
        <v/>
      </c>
      <c r="L301" s="23" t="s">
        <v>76</v>
      </c>
      <c r="M301" s="23" t="str">
        <f>R276</f>
        <v/>
      </c>
      <c r="N301" s="23" t="str">
        <f>R277</f>
        <v/>
      </c>
      <c r="O301" s="23" t="str">
        <f>R278</f>
        <v/>
      </c>
      <c r="P301" s="23" t="str">
        <f>R279</f>
        <v/>
      </c>
      <c r="Q301" s="23" t="str">
        <f>R280</f>
        <v/>
      </c>
      <c r="R301" s="23" t="str">
        <f>R281</f>
        <v/>
      </c>
      <c r="S301" s="23" t="str">
        <f>R282</f>
        <v/>
      </c>
      <c r="T301" s="23">
        <f t="shared" si="118"/>
        <v>0</v>
      </c>
      <c r="U301" s="23">
        <f t="shared" si="119"/>
        <v>0</v>
      </c>
    </row>
    <row r="302" spans="2:23" ht="13.8" hidden="1" thickBot="1">
      <c r="B302" s="26" t="s">
        <v>11</v>
      </c>
      <c r="C302" s="39" t="str">
        <f t="shared" si="120"/>
        <v/>
      </c>
      <c r="D302" s="39" t="str">
        <f t="shared" si="120"/>
        <v/>
      </c>
      <c r="E302" s="39" t="str">
        <f t="shared" si="120"/>
        <v/>
      </c>
      <c r="F302" s="39" t="str">
        <f t="shared" si="120"/>
        <v/>
      </c>
      <c r="G302" s="39" t="str">
        <f t="shared" si="120"/>
        <v/>
      </c>
      <c r="H302" s="39" t="str">
        <f t="shared" si="120"/>
        <v/>
      </c>
      <c r="I302" s="39" t="str">
        <f t="shared" si="120"/>
        <v/>
      </c>
      <c r="L302" s="23" t="s">
        <v>77</v>
      </c>
      <c r="M302" s="43" t="str">
        <f>R283</f>
        <v/>
      </c>
      <c r="N302" s="43" t="str">
        <f>R284</f>
        <v/>
      </c>
      <c r="O302" s="43" t="str">
        <f>R285</f>
        <v/>
      </c>
      <c r="P302" s="43" t="str">
        <f>R286</f>
        <v/>
      </c>
      <c r="Q302" s="43" t="str">
        <f>R287</f>
        <v/>
      </c>
      <c r="R302" s="43" t="str">
        <f>R288</f>
        <v/>
      </c>
      <c r="S302" s="43" t="str">
        <f>R289</f>
        <v/>
      </c>
      <c r="T302" s="43">
        <f t="shared" si="118"/>
        <v>0</v>
      </c>
      <c r="U302" s="43">
        <f t="shared" si="119"/>
        <v>0</v>
      </c>
    </row>
    <row r="303" spans="2:23" ht="13.8" hidden="1" thickBot="1">
      <c r="B303" s="26" t="s">
        <v>11</v>
      </c>
      <c r="C303" s="39" t="str">
        <f t="shared" si="120"/>
        <v/>
      </c>
      <c r="D303" s="39" t="str">
        <f t="shared" si="120"/>
        <v/>
      </c>
      <c r="E303" s="39" t="str">
        <f t="shared" si="120"/>
        <v/>
      </c>
      <c r="F303" s="39" t="str">
        <f t="shared" si="120"/>
        <v/>
      </c>
      <c r="G303" s="39" t="str">
        <f t="shared" si="120"/>
        <v/>
      </c>
      <c r="H303" s="39" t="str">
        <f t="shared" si="120"/>
        <v/>
      </c>
      <c r="I303" s="39" t="str">
        <f t="shared" si="120"/>
        <v/>
      </c>
      <c r="K303" s="35" t="s">
        <v>114</v>
      </c>
      <c r="M303" s="23">
        <f>SUM(M296:M302)</f>
        <v>140.60606060606062</v>
      </c>
      <c r="N303" s="23">
        <f t="shared" ref="N303:S303" si="121">SUM(N296:N302)</f>
        <v>155.15151515151516</v>
      </c>
      <c r="O303" s="23">
        <f t="shared" si="121"/>
        <v>204.60606060606062</v>
      </c>
      <c r="P303" s="23">
        <f t="shared" si="121"/>
        <v>247.03030303030306</v>
      </c>
      <c r="Q303" s="23">
        <f t="shared" si="121"/>
        <v>0</v>
      </c>
      <c r="R303" s="23">
        <f t="shared" si="121"/>
        <v>0</v>
      </c>
      <c r="S303" s="58">
        <f t="shared" si="121"/>
        <v>0</v>
      </c>
      <c r="T303" s="59">
        <f t="shared" si="118"/>
        <v>747.39393939393949</v>
      </c>
      <c r="U303" s="60">
        <f>SUM(U296:U302)</f>
        <v>279311.80899908172</v>
      </c>
    </row>
    <row r="304" spans="2:23" ht="13.8" hidden="1" thickBot="1">
      <c r="B304" s="26" t="s">
        <v>11</v>
      </c>
      <c r="C304" s="39" t="str">
        <f t="shared" si="120"/>
        <v/>
      </c>
      <c r="D304" s="39" t="str">
        <f t="shared" si="120"/>
        <v/>
      </c>
      <c r="E304" s="39" t="str">
        <f t="shared" si="120"/>
        <v/>
      </c>
      <c r="F304" s="39" t="str">
        <f t="shared" si="120"/>
        <v/>
      </c>
      <c r="G304" s="39" t="str">
        <f t="shared" si="120"/>
        <v/>
      </c>
      <c r="H304" s="39" t="str">
        <f t="shared" si="120"/>
        <v/>
      </c>
      <c r="I304" s="39" t="str">
        <f t="shared" si="120"/>
        <v/>
      </c>
      <c r="K304" s="7" t="s">
        <v>118</v>
      </c>
      <c r="M304" s="23">
        <f>M303^2</f>
        <v>19770.064279155195</v>
      </c>
      <c r="N304" s="23">
        <f t="shared" ref="N304:S304" si="122">N303^2</f>
        <v>24071.992653810838</v>
      </c>
      <c r="O304" s="23">
        <f t="shared" si="122"/>
        <v>41863.640036730954</v>
      </c>
      <c r="P304" s="23">
        <f t="shared" si="122"/>
        <v>61023.970615243357</v>
      </c>
      <c r="Q304" s="23">
        <f t="shared" si="122"/>
        <v>0</v>
      </c>
      <c r="R304" s="23">
        <f t="shared" si="122"/>
        <v>0</v>
      </c>
      <c r="S304" s="58">
        <f t="shared" si="122"/>
        <v>0</v>
      </c>
      <c r="T304" s="60">
        <f>SUM(M304:S304)</f>
        <v>146729.66758494035</v>
      </c>
    </row>
    <row r="305" spans="2:20" hidden="1">
      <c r="B305" s="26" t="s">
        <v>11</v>
      </c>
      <c r="C305" s="39" t="str">
        <f t="shared" si="120"/>
        <v/>
      </c>
      <c r="D305" s="39" t="str">
        <f t="shared" si="120"/>
        <v/>
      </c>
      <c r="E305" s="39" t="str">
        <f t="shared" si="120"/>
        <v/>
      </c>
      <c r="F305" s="39" t="str">
        <f t="shared" si="120"/>
        <v/>
      </c>
      <c r="G305" s="39" t="str">
        <f t="shared" si="120"/>
        <v/>
      </c>
      <c r="H305" s="39" t="str">
        <f t="shared" si="120"/>
        <v/>
      </c>
      <c r="I305" s="39" t="str">
        <f t="shared" si="120"/>
        <v/>
      </c>
    </row>
    <row r="306" spans="2:20" hidden="1">
      <c r="B306" s="26" t="s">
        <v>11</v>
      </c>
      <c r="C306" s="39" t="str">
        <f t="shared" si="120"/>
        <v/>
      </c>
      <c r="D306" s="39" t="str">
        <f t="shared" si="120"/>
        <v/>
      </c>
      <c r="E306" s="39" t="str">
        <f t="shared" si="120"/>
        <v/>
      </c>
      <c r="F306" s="39" t="str">
        <f t="shared" si="120"/>
        <v/>
      </c>
      <c r="G306" s="39" t="str">
        <f t="shared" si="120"/>
        <v/>
      </c>
      <c r="H306" s="39" t="str">
        <f t="shared" si="120"/>
        <v/>
      </c>
      <c r="I306" s="39" t="str">
        <f t="shared" si="120"/>
        <v/>
      </c>
      <c r="K306" s="61" t="s">
        <v>164</v>
      </c>
      <c r="L306" s="51">
        <f>COUNT(M296:S296)</f>
        <v>4</v>
      </c>
    </row>
    <row r="307" spans="2:20" hidden="1">
      <c r="B307" s="26" t="s">
        <v>11</v>
      </c>
      <c r="C307" s="39" t="str">
        <f t="shared" si="120"/>
        <v/>
      </c>
      <c r="D307" s="39" t="str">
        <f t="shared" si="120"/>
        <v/>
      </c>
      <c r="E307" s="39" t="str">
        <f t="shared" si="120"/>
        <v/>
      </c>
      <c r="F307" s="39" t="str">
        <f t="shared" si="120"/>
        <v/>
      </c>
      <c r="G307" s="39" t="str">
        <f t="shared" si="120"/>
        <v/>
      </c>
      <c r="H307" s="39" t="str">
        <f t="shared" si="120"/>
        <v/>
      </c>
      <c r="I307" s="39" t="str">
        <f t="shared" si="120"/>
        <v/>
      </c>
      <c r="K307" s="61" t="s">
        <v>165</v>
      </c>
      <c r="L307" s="51">
        <f>COUNT(M296:M302)</f>
        <v>2</v>
      </c>
    </row>
    <row r="308" spans="2:20" hidden="1">
      <c r="B308" s="26" t="s">
        <v>11</v>
      </c>
      <c r="C308" s="39" t="str">
        <f t="shared" si="120"/>
        <v/>
      </c>
      <c r="D308" s="39" t="str">
        <f t="shared" si="120"/>
        <v/>
      </c>
      <c r="E308" s="39" t="str">
        <f t="shared" si="120"/>
        <v/>
      </c>
      <c r="F308" s="39" t="str">
        <f t="shared" si="120"/>
        <v/>
      </c>
      <c r="G308" s="39" t="str">
        <f t="shared" si="120"/>
        <v/>
      </c>
      <c r="H308" s="39" t="str">
        <f t="shared" si="120"/>
        <v/>
      </c>
      <c r="I308" s="39" t="str">
        <f t="shared" si="120"/>
        <v/>
      </c>
      <c r="K308" s="61" t="s">
        <v>166</v>
      </c>
      <c r="L308" s="51">
        <f>L306*L307</f>
        <v>8</v>
      </c>
    </row>
    <row r="309" spans="2:20" hidden="1">
      <c r="B309" s="26" t="s">
        <v>11</v>
      </c>
      <c r="C309" s="39" t="str">
        <f t="shared" ref="C309:I310" si="123">IF(C84="","",C84^2)</f>
        <v/>
      </c>
      <c r="D309" s="39" t="str">
        <f t="shared" si="123"/>
        <v/>
      </c>
      <c r="E309" s="39" t="str">
        <f t="shared" si="123"/>
        <v/>
      </c>
      <c r="F309" s="39" t="str">
        <f t="shared" si="123"/>
        <v/>
      </c>
      <c r="G309" s="39" t="str">
        <f t="shared" si="123"/>
        <v/>
      </c>
      <c r="H309" s="39" t="str">
        <f t="shared" si="123"/>
        <v/>
      </c>
      <c r="I309" s="39" t="str">
        <f t="shared" si="123"/>
        <v/>
      </c>
      <c r="K309" s="9" t="s">
        <v>172</v>
      </c>
      <c r="L309" s="7">
        <f>(T303^2)/(L308*E229)</f>
        <v>14401.346969696973</v>
      </c>
      <c r="N309" s="9" t="s">
        <v>186</v>
      </c>
      <c r="O309" s="9" t="s">
        <v>172</v>
      </c>
      <c r="P309" s="9" t="s">
        <v>189</v>
      </c>
    </row>
    <row r="310" spans="2:20" hidden="1">
      <c r="B310" s="26" t="s">
        <v>11</v>
      </c>
      <c r="C310" s="39" t="str">
        <f t="shared" si="123"/>
        <v/>
      </c>
      <c r="D310" s="39" t="str">
        <f t="shared" si="123"/>
        <v/>
      </c>
      <c r="E310" s="39" t="str">
        <f t="shared" si="123"/>
        <v/>
      </c>
      <c r="F310" s="39" t="str">
        <f t="shared" si="123"/>
        <v/>
      </c>
      <c r="G310" s="39" t="str">
        <f t="shared" si="123"/>
        <v/>
      </c>
      <c r="H310" s="39" t="str">
        <f t="shared" si="123"/>
        <v/>
      </c>
      <c r="I310" s="39" t="str">
        <f t="shared" si="123"/>
        <v/>
      </c>
      <c r="K310" s="61" t="s">
        <v>168</v>
      </c>
      <c r="L310" s="13">
        <f>(T304/(L307*E229))-L309</f>
        <v>730.14999999999964</v>
      </c>
      <c r="M310" s="62" t="s">
        <v>187</v>
      </c>
    </row>
    <row r="311" spans="2:20" hidden="1">
      <c r="B311" s="26" t="s">
        <v>11</v>
      </c>
      <c r="C311" s="39" t="str">
        <f t="shared" ref="C311:I320" si="124">IF(C86="","",C86^2)</f>
        <v/>
      </c>
      <c r="D311" s="39" t="str">
        <f t="shared" si="124"/>
        <v/>
      </c>
      <c r="E311" s="39" t="str">
        <f t="shared" si="124"/>
        <v/>
      </c>
      <c r="F311" s="39" t="str">
        <f t="shared" si="124"/>
        <v/>
      </c>
      <c r="G311" s="39" t="str">
        <f t="shared" si="124"/>
        <v/>
      </c>
      <c r="H311" s="39" t="str">
        <f t="shared" si="124"/>
        <v/>
      </c>
      <c r="I311" s="39" t="str">
        <f t="shared" si="124"/>
        <v/>
      </c>
      <c r="K311" s="61" t="s">
        <v>167</v>
      </c>
      <c r="L311" s="13">
        <f>(U303/(E229*L306))-L309</f>
        <v>0.66818181817689037</v>
      </c>
      <c r="M311" s="62" t="s">
        <v>188</v>
      </c>
    </row>
    <row r="312" spans="2:20" hidden="1">
      <c r="B312" s="26" t="s">
        <v>11</v>
      </c>
      <c r="C312" s="39" t="str">
        <f t="shared" si="124"/>
        <v/>
      </c>
      <c r="D312" s="39" t="str">
        <f t="shared" si="124"/>
        <v/>
      </c>
      <c r="E312" s="39" t="str">
        <f t="shared" si="124"/>
        <v/>
      </c>
      <c r="F312" s="39" t="str">
        <f t="shared" si="124"/>
        <v/>
      </c>
      <c r="G312" s="39" t="str">
        <f t="shared" si="124"/>
        <v/>
      </c>
      <c r="H312" s="39" t="str">
        <f t="shared" si="124"/>
        <v/>
      </c>
      <c r="I312" s="39" t="str">
        <f t="shared" si="124"/>
        <v/>
      </c>
    </row>
    <row r="313" spans="2:20" hidden="1">
      <c r="B313" s="26" t="s">
        <v>11</v>
      </c>
      <c r="C313" s="39" t="str">
        <f t="shared" si="124"/>
        <v/>
      </c>
      <c r="D313" s="39" t="str">
        <f t="shared" si="124"/>
        <v/>
      </c>
      <c r="E313" s="39" t="str">
        <f t="shared" si="124"/>
        <v/>
      </c>
      <c r="F313" s="39" t="str">
        <f t="shared" si="124"/>
        <v/>
      </c>
      <c r="G313" s="39" t="str">
        <f t="shared" si="124"/>
        <v/>
      </c>
      <c r="H313" s="39" t="str">
        <f t="shared" si="124"/>
        <v/>
      </c>
      <c r="I313" s="39" t="str">
        <f t="shared" si="124"/>
        <v/>
      </c>
      <c r="L313" s="9" t="s">
        <v>170</v>
      </c>
    </row>
    <row r="314" spans="2:20" hidden="1">
      <c r="B314" s="26" t="s">
        <v>11</v>
      </c>
      <c r="C314" s="39" t="str">
        <f t="shared" si="124"/>
        <v/>
      </c>
      <c r="D314" s="39" t="str">
        <f t="shared" si="124"/>
        <v/>
      </c>
      <c r="E314" s="39" t="str">
        <f t="shared" si="124"/>
        <v/>
      </c>
      <c r="F314" s="39" t="str">
        <f t="shared" si="124"/>
        <v/>
      </c>
      <c r="G314" s="39" t="str">
        <f t="shared" si="124"/>
        <v/>
      </c>
      <c r="H314" s="39" t="str">
        <f t="shared" si="124"/>
        <v/>
      </c>
      <c r="I314" s="39" t="str">
        <f t="shared" si="124"/>
        <v/>
      </c>
      <c r="L314" s="23" t="s">
        <v>113</v>
      </c>
      <c r="M314" s="23" t="s">
        <v>80</v>
      </c>
      <c r="N314" s="23" t="s">
        <v>81</v>
      </c>
      <c r="O314" s="23" t="s">
        <v>82</v>
      </c>
      <c r="P314" s="23" t="s">
        <v>83</v>
      </c>
      <c r="Q314" s="23" t="s">
        <v>84</v>
      </c>
      <c r="R314" s="23" t="s">
        <v>85</v>
      </c>
      <c r="S314" s="23" t="s">
        <v>86</v>
      </c>
      <c r="T314" s="57" t="s">
        <v>115</v>
      </c>
    </row>
    <row r="315" spans="2:20" hidden="1">
      <c r="B315" s="26" t="s">
        <v>11</v>
      </c>
      <c r="C315" s="39" t="str">
        <f t="shared" si="124"/>
        <v/>
      </c>
      <c r="D315" s="39" t="str">
        <f t="shared" si="124"/>
        <v/>
      </c>
      <c r="E315" s="39" t="str">
        <f t="shared" si="124"/>
        <v/>
      </c>
      <c r="F315" s="39" t="str">
        <f t="shared" si="124"/>
        <v/>
      </c>
      <c r="G315" s="39" t="str">
        <f t="shared" si="124"/>
        <v/>
      </c>
      <c r="H315" s="39" t="str">
        <f t="shared" si="124"/>
        <v/>
      </c>
      <c r="I315" s="39" t="str">
        <f t="shared" si="124"/>
        <v/>
      </c>
      <c r="L315" s="23" t="s">
        <v>71</v>
      </c>
      <c r="M315" s="23">
        <f>IF(M296="","",M296^2)</f>
        <v>4740.1138659320468</v>
      </c>
      <c r="N315" s="23">
        <f t="shared" ref="N315:S315" si="125">IF(N296="","",N296^2)</f>
        <v>5720.8595041322324</v>
      </c>
      <c r="O315" s="23">
        <f t="shared" si="125"/>
        <v>10366.942148760332</v>
      </c>
      <c r="P315" s="23">
        <f t="shared" si="125"/>
        <v>15587.144168962353</v>
      </c>
      <c r="Q315" s="23" t="str">
        <f t="shared" si="125"/>
        <v/>
      </c>
      <c r="R315" s="23" t="str">
        <f t="shared" si="125"/>
        <v/>
      </c>
      <c r="S315" s="23" t="str">
        <f t="shared" si="125"/>
        <v/>
      </c>
      <c r="T315" s="23">
        <f>SUM(M315:S315)</f>
        <v>36415.059687786968</v>
      </c>
    </row>
    <row r="316" spans="2:20" hidden="1">
      <c r="B316" s="26" t="s">
        <v>11</v>
      </c>
      <c r="C316" s="39" t="str">
        <f t="shared" si="124"/>
        <v/>
      </c>
      <c r="D316" s="39" t="str">
        <f t="shared" si="124"/>
        <v/>
      </c>
      <c r="E316" s="39" t="str">
        <f t="shared" si="124"/>
        <v/>
      </c>
      <c r="F316" s="39" t="str">
        <f t="shared" si="124"/>
        <v/>
      </c>
      <c r="G316" s="39" t="str">
        <f t="shared" si="124"/>
        <v/>
      </c>
      <c r="H316" s="39" t="str">
        <f t="shared" si="124"/>
        <v/>
      </c>
      <c r="I316" s="39" t="str">
        <f t="shared" si="124"/>
        <v/>
      </c>
      <c r="L316" s="23" t="s">
        <v>72</v>
      </c>
      <c r="M316" s="23">
        <f t="shared" ref="M316:S316" si="126">IF(M297="","",M297^2)</f>
        <v>5149.1496786042253</v>
      </c>
      <c r="N316" s="23">
        <f t="shared" si="126"/>
        <v>6322.6593204775027</v>
      </c>
      <c r="O316" s="23">
        <f t="shared" si="126"/>
        <v>10565.348025711661</v>
      </c>
      <c r="P316" s="23">
        <f t="shared" si="126"/>
        <v>14928.396694214878</v>
      </c>
      <c r="Q316" s="23" t="str">
        <f t="shared" si="126"/>
        <v/>
      </c>
      <c r="R316" s="23" t="str">
        <f t="shared" si="126"/>
        <v/>
      </c>
      <c r="S316" s="23" t="str">
        <f t="shared" si="126"/>
        <v/>
      </c>
      <c r="T316" s="23">
        <f t="shared" ref="T316:T322" si="127">SUM(M316:S316)</f>
        <v>36965.553719008269</v>
      </c>
    </row>
    <row r="317" spans="2:20" hidden="1">
      <c r="B317" s="26" t="s">
        <v>11</v>
      </c>
      <c r="C317" s="39" t="str">
        <f t="shared" si="124"/>
        <v/>
      </c>
      <c r="D317" s="39" t="str">
        <f t="shared" si="124"/>
        <v/>
      </c>
      <c r="E317" s="39" t="str">
        <f t="shared" si="124"/>
        <v/>
      </c>
      <c r="F317" s="39" t="str">
        <f t="shared" si="124"/>
        <v/>
      </c>
      <c r="G317" s="39" t="str">
        <f t="shared" si="124"/>
        <v/>
      </c>
      <c r="H317" s="39" t="str">
        <f t="shared" si="124"/>
        <v/>
      </c>
      <c r="I317" s="39" t="str">
        <f t="shared" si="124"/>
        <v/>
      </c>
      <c r="L317" s="23" t="s">
        <v>73</v>
      </c>
      <c r="M317" s="23" t="str">
        <f t="shared" ref="M317:S317" si="128">IF(M298="","",M298^2)</f>
        <v/>
      </c>
      <c r="N317" s="23" t="str">
        <f t="shared" si="128"/>
        <v/>
      </c>
      <c r="O317" s="23" t="str">
        <f t="shared" si="128"/>
        <v/>
      </c>
      <c r="P317" s="23" t="str">
        <f t="shared" si="128"/>
        <v/>
      </c>
      <c r="Q317" s="23" t="str">
        <f t="shared" si="128"/>
        <v/>
      </c>
      <c r="R317" s="23" t="str">
        <f t="shared" si="128"/>
        <v/>
      </c>
      <c r="S317" s="23" t="str">
        <f t="shared" si="128"/>
        <v/>
      </c>
      <c r="T317" s="23">
        <f t="shared" si="127"/>
        <v>0</v>
      </c>
    </row>
    <row r="318" spans="2:20" hidden="1">
      <c r="B318" s="26" t="s">
        <v>11</v>
      </c>
      <c r="C318" s="39" t="str">
        <f t="shared" si="124"/>
        <v/>
      </c>
      <c r="D318" s="39" t="str">
        <f t="shared" si="124"/>
        <v/>
      </c>
      <c r="E318" s="39" t="str">
        <f t="shared" si="124"/>
        <v/>
      </c>
      <c r="F318" s="39" t="str">
        <f t="shared" si="124"/>
        <v/>
      </c>
      <c r="G318" s="39" t="str">
        <f t="shared" si="124"/>
        <v/>
      </c>
      <c r="H318" s="39" t="str">
        <f t="shared" si="124"/>
        <v/>
      </c>
      <c r="I318" s="39" t="str">
        <f t="shared" si="124"/>
        <v/>
      </c>
      <c r="L318" s="23" t="s">
        <v>74</v>
      </c>
      <c r="M318" s="23" t="str">
        <f t="shared" ref="M318:S318" si="129">IF(M299="","",M299^2)</f>
        <v/>
      </c>
      <c r="N318" s="23" t="str">
        <f t="shared" si="129"/>
        <v/>
      </c>
      <c r="O318" s="23" t="str">
        <f t="shared" si="129"/>
        <v/>
      </c>
      <c r="P318" s="23" t="str">
        <f t="shared" si="129"/>
        <v/>
      </c>
      <c r="Q318" s="23" t="str">
        <f t="shared" si="129"/>
        <v/>
      </c>
      <c r="R318" s="23" t="str">
        <f t="shared" si="129"/>
        <v/>
      </c>
      <c r="S318" s="23" t="str">
        <f t="shared" si="129"/>
        <v/>
      </c>
      <c r="T318" s="23">
        <f t="shared" si="127"/>
        <v>0</v>
      </c>
    </row>
    <row r="319" spans="2:20" hidden="1">
      <c r="B319" s="26" t="s">
        <v>11</v>
      </c>
      <c r="C319" s="39" t="str">
        <f t="shared" si="124"/>
        <v/>
      </c>
      <c r="D319" s="39" t="str">
        <f t="shared" si="124"/>
        <v/>
      </c>
      <c r="E319" s="39" t="str">
        <f t="shared" si="124"/>
        <v/>
      </c>
      <c r="F319" s="39" t="str">
        <f t="shared" si="124"/>
        <v/>
      </c>
      <c r="G319" s="39" t="str">
        <f t="shared" si="124"/>
        <v/>
      </c>
      <c r="H319" s="39" t="str">
        <f t="shared" si="124"/>
        <v/>
      </c>
      <c r="I319" s="39" t="str">
        <f t="shared" si="124"/>
        <v/>
      </c>
      <c r="L319" s="23" t="s">
        <v>75</v>
      </c>
      <c r="M319" s="23" t="str">
        <f t="shared" ref="M319:S319" si="130">IF(M300="","",M300^2)</f>
        <v/>
      </c>
      <c r="N319" s="23" t="str">
        <f t="shared" si="130"/>
        <v/>
      </c>
      <c r="O319" s="23" t="str">
        <f t="shared" si="130"/>
        <v/>
      </c>
      <c r="P319" s="23" t="str">
        <f t="shared" si="130"/>
        <v/>
      </c>
      <c r="Q319" s="23" t="str">
        <f t="shared" si="130"/>
        <v/>
      </c>
      <c r="R319" s="23" t="str">
        <f t="shared" si="130"/>
        <v/>
      </c>
      <c r="S319" s="23" t="str">
        <f t="shared" si="130"/>
        <v/>
      </c>
      <c r="T319" s="23">
        <f t="shared" si="127"/>
        <v>0</v>
      </c>
    </row>
    <row r="320" spans="2:20" hidden="1">
      <c r="B320" s="26" t="s">
        <v>11</v>
      </c>
      <c r="C320" s="39" t="str">
        <f t="shared" si="124"/>
        <v/>
      </c>
      <c r="D320" s="39" t="str">
        <f t="shared" si="124"/>
        <v/>
      </c>
      <c r="E320" s="39" t="str">
        <f t="shared" si="124"/>
        <v/>
      </c>
      <c r="F320" s="39" t="str">
        <f t="shared" si="124"/>
        <v/>
      </c>
      <c r="G320" s="39" t="str">
        <f t="shared" si="124"/>
        <v/>
      </c>
      <c r="H320" s="39" t="str">
        <f t="shared" si="124"/>
        <v/>
      </c>
      <c r="I320" s="39" t="str">
        <f t="shared" si="124"/>
        <v/>
      </c>
      <c r="L320" s="23" t="s">
        <v>76</v>
      </c>
      <c r="M320" s="23" t="str">
        <f t="shared" ref="M320:S320" si="131">IF(M301="","",M301^2)</f>
        <v/>
      </c>
      <c r="N320" s="23" t="str">
        <f t="shared" si="131"/>
        <v/>
      </c>
      <c r="O320" s="23" t="str">
        <f t="shared" si="131"/>
        <v/>
      </c>
      <c r="P320" s="23" t="str">
        <f t="shared" si="131"/>
        <v/>
      </c>
      <c r="Q320" s="23" t="str">
        <f t="shared" si="131"/>
        <v/>
      </c>
      <c r="R320" s="23" t="str">
        <f t="shared" si="131"/>
        <v/>
      </c>
      <c r="S320" s="23" t="str">
        <f t="shared" si="131"/>
        <v/>
      </c>
      <c r="T320" s="23">
        <f t="shared" si="127"/>
        <v>0</v>
      </c>
    </row>
    <row r="321" spans="2:20" ht="13.8" hidden="1" thickBot="1">
      <c r="B321" s="26" t="s">
        <v>11</v>
      </c>
      <c r="C321" s="39" t="str">
        <f t="shared" ref="C321:I330" si="132">IF(C96="","",C96^2)</f>
        <v/>
      </c>
      <c r="D321" s="39" t="str">
        <f t="shared" si="132"/>
        <v/>
      </c>
      <c r="E321" s="39" t="str">
        <f t="shared" si="132"/>
        <v/>
      </c>
      <c r="F321" s="39" t="str">
        <f t="shared" si="132"/>
        <v/>
      </c>
      <c r="G321" s="39" t="str">
        <f t="shared" si="132"/>
        <v/>
      </c>
      <c r="H321" s="39" t="str">
        <f t="shared" si="132"/>
        <v/>
      </c>
      <c r="I321" s="39" t="str">
        <f t="shared" si="132"/>
        <v/>
      </c>
      <c r="L321" s="23" t="s">
        <v>77</v>
      </c>
      <c r="M321" s="23" t="str">
        <f t="shared" ref="M321:S321" si="133">IF(M302="","",M302^2)</f>
        <v/>
      </c>
      <c r="N321" s="23" t="str">
        <f t="shared" si="133"/>
        <v/>
      </c>
      <c r="O321" s="23" t="str">
        <f t="shared" si="133"/>
        <v/>
      </c>
      <c r="P321" s="23" t="str">
        <f t="shared" si="133"/>
        <v/>
      </c>
      <c r="Q321" s="23" t="str">
        <f t="shared" si="133"/>
        <v/>
      </c>
      <c r="R321" s="23" t="str">
        <f t="shared" si="133"/>
        <v/>
      </c>
      <c r="S321" s="23" t="str">
        <f t="shared" si="133"/>
        <v/>
      </c>
      <c r="T321" s="43">
        <f t="shared" si="127"/>
        <v>0</v>
      </c>
    </row>
    <row r="322" spans="2:20" ht="13.8" hidden="1" thickBot="1">
      <c r="B322" s="26" t="s">
        <v>11</v>
      </c>
      <c r="C322" s="39" t="str">
        <f t="shared" si="132"/>
        <v/>
      </c>
      <c r="D322" s="39" t="str">
        <f t="shared" si="132"/>
        <v/>
      </c>
      <c r="E322" s="39" t="str">
        <f t="shared" si="132"/>
        <v/>
      </c>
      <c r="F322" s="39" t="str">
        <f t="shared" si="132"/>
        <v/>
      </c>
      <c r="G322" s="39" t="str">
        <f t="shared" si="132"/>
        <v/>
      </c>
      <c r="H322" s="39" t="str">
        <f t="shared" si="132"/>
        <v/>
      </c>
      <c r="I322" s="39" t="str">
        <f t="shared" si="132"/>
        <v/>
      </c>
      <c r="M322" s="23">
        <f>SUM(M315:M321)</f>
        <v>9889.2635445362721</v>
      </c>
      <c r="N322" s="23">
        <f>SUM(N315:N321)</f>
        <v>12043.518824609735</v>
      </c>
      <c r="O322" s="23">
        <f t="shared" ref="O322:S322" si="134">SUM(O315:O321)</f>
        <v>20932.290174471993</v>
      </c>
      <c r="P322" s="23">
        <f t="shared" si="134"/>
        <v>30515.54086317723</v>
      </c>
      <c r="Q322" s="23">
        <f t="shared" si="134"/>
        <v>0</v>
      </c>
      <c r="R322" s="23">
        <f t="shared" si="134"/>
        <v>0</v>
      </c>
      <c r="S322" s="23">
        <f t="shared" si="134"/>
        <v>0</v>
      </c>
      <c r="T322" s="59">
        <f t="shared" si="127"/>
        <v>73380.613406795223</v>
      </c>
    </row>
    <row r="323" spans="2:20" hidden="1">
      <c r="B323" s="26" t="s">
        <v>11</v>
      </c>
      <c r="C323" s="39" t="str">
        <f t="shared" si="132"/>
        <v/>
      </c>
      <c r="D323" s="39" t="str">
        <f t="shared" si="132"/>
        <v/>
      </c>
      <c r="E323" s="39" t="str">
        <f t="shared" si="132"/>
        <v/>
      </c>
      <c r="F323" s="39" t="str">
        <f t="shared" si="132"/>
        <v/>
      </c>
      <c r="G323" s="39" t="str">
        <f t="shared" si="132"/>
        <v/>
      </c>
      <c r="H323" s="39" t="str">
        <f t="shared" si="132"/>
        <v/>
      </c>
      <c r="I323" s="39" t="str">
        <f t="shared" si="132"/>
        <v/>
      </c>
    </row>
    <row r="324" spans="2:20" hidden="1">
      <c r="B324" s="26" t="s">
        <v>11</v>
      </c>
      <c r="C324" s="39" t="str">
        <f t="shared" si="132"/>
        <v/>
      </c>
      <c r="D324" s="39" t="str">
        <f t="shared" si="132"/>
        <v/>
      </c>
      <c r="E324" s="39" t="str">
        <f t="shared" si="132"/>
        <v/>
      </c>
      <c r="F324" s="39" t="str">
        <f t="shared" si="132"/>
        <v/>
      </c>
      <c r="G324" s="39" t="str">
        <f t="shared" si="132"/>
        <v/>
      </c>
      <c r="H324" s="39" t="str">
        <f t="shared" si="132"/>
        <v/>
      </c>
      <c r="I324" s="39" t="str">
        <f t="shared" si="132"/>
        <v/>
      </c>
      <c r="K324" s="61" t="s">
        <v>171</v>
      </c>
      <c r="L324" s="13">
        <f>(T322/E229)-L309</f>
        <v>733.40454545454122</v>
      </c>
    </row>
    <row r="325" spans="2:20" hidden="1">
      <c r="B325" s="26" t="s">
        <v>11</v>
      </c>
      <c r="C325" s="39" t="str">
        <f t="shared" si="132"/>
        <v/>
      </c>
      <c r="D325" s="39" t="str">
        <f t="shared" si="132"/>
        <v/>
      </c>
      <c r="E325" s="39" t="str">
        <f t="shared" si="132"/>
        <v/>
      </c>
      <c r="F325" s="39" t="str">
        <f t="shared" si="132"/>
        <v/>
      </c>
      <c r="G325" s="39" t="str">
        <f t="shared" si="132"/>
        <v/>
      </c>
      <c r="H325" s="39" t="str">
        <f t="shared" si="132"/>
        <v/>
      </c>
      <c r="I325" s="39" t="str">
        <f t="shared" si="132"/>
        <v/>
      </c>
    </row>
    <row r="326" spans="2:20" hidden="1">
      <c r="B326" s="26" t="s">
        <v>11</v>
      </c>
      <c r="C326" s="39" t="str">
        <f t="shared" si="132"/>
        <v/>
      </c>
      <c r="D326" s="39" t="str">
        <f t="shared" si="132"/>
        <v/>
      </c>
      <c r="E326" s="39" t="str">
        <f t="shared" si="132"/>
        <v/>
      </c>
      <c r="F326" s="39" t="str">
        <f t="shared" si="132"/>
        <v/>
      </c>
      <c r="G326" s="39" t="str">
        <f t="shared" si="132"/>
        <v/>
      </c>
      <c r="H326" s="39" t="str">
        <f t="shared" si="132"/>
        <v/>
      </c>
      <c r="I326" s="39" t="str">
        <f t="shared" si="132"/>
        <v/>
      </c>
      <c r="K326" s="61" t="s">
        <v>179</v>
      </c>
      <c r="L326" s="13">
        <f>L324-L311-L310</f>
        <v>2.5863636363646947</v>
      </c>
    </row>
    <row r="327" spans="2:20" hidden="1">
      <c r="B327" s="26" t="s">
        <v>11</v>
      </c>
      <c r="C327" s="39" t="str">
        <f t="shared" si="132"/>
        <v/>
      </c>
      <c r="D327" s="39" t="str">
        <f t="shared" si="132"/>
        <v/>
      </c>
      <c r="E327" s="39" t="str">
        <f t="shared" si="132"/>
        <v/>
      </c>
      <c r="F327" s="39" t="str">
        <f t="shared" si="132"/>
        <v/>
      </c>
      <c r="G327" s="39" t="str">
        <f t="shared" si="132"/>
        <v/>
      </c>
      <c r="H327" s="39" t="str">
        <f t="shared" si="132"/>
        <v/>
      </c>
      <c r="I327" s="39" t="str">
        <f t="shared" si="132"/>
        <v/>
      </c>
    </row>
    <row r="328" spans="2:20" hidden="1">
      <c r="B328" s="26" t="s">
        <v>11</v>
      </c>
      <c r="C328" s="39" t="str">
        <f t="shared" si="132"/>
        <v/>
      </c>
      <c r="D328" s="39" t="str">
        <f t="shared" si="132"/>
        <v/>
      </c>
      <c r="E328" s="39" t="str">
        <f t="shared" si="132"/>
        <v/>
      </c>
      <c r="F328" s="39" t="str">
        <f t="shared" si="132"/>
        <v/>
      </c>
      <c r="G328" s="39" t="str">
        <f t="shared" si="132"/>
        <v/>
      </c>
      <c r="H328" s="39" t="str">
        <f t="shared" si="132"/>
        <v/>
      </c>
      <c r="I328" s="39" t="str">
        <f t="shared" si="132"/>
        <v/>
      </c>
      <c r="K328" s="56" t="s">
        <v>177</v>
      </c>
    </row>
    <row r="329" spans="2:20" hidden="1">
      <c r="B329" s="26" t="s">
        <v>11</v>
      </c>
      <c r="C329" s="39" t="str">
        <f t="shared" si="132"/>
        <v/>
      </c>
      <c r="D329" s="39" t="str">
        <f t="shared" si="132"/>
        <v/>
      </c>
      <c r="E329" s="39" t="str">
        <f t="shared" si="132"/>
        <v/>
      </c>
      <c r="F329" s="39" t="str">
        <f t="shared" si="132"/>
        <v/>
      </c>
      <c r="G329" s="39" t="str">
        <f t="shared" si="132"/>
        <v/>
      </c>
      <c r="H329" s="39" t="str">
        <f t="shared" si="132"/>
        <v/>
      </c>
      <c r="I329" s="39" t="str">
        <f t="shared" si="132"/>
        <v/>
      </c>
    </row>
    <row r="330" spans="2:20" ht="13.8" hidden="1" thickBot="1">
      <c r="B330" s="32" t="s">
        <v>11</v>
      </c>
      <c r="C330" s="52" t="str">
        <f t="shared" si="132"/>
        <v/>
      </c>
      <c r="D330" s="52" t="str">
        <f t="shared" si="132"/>
        <v/>
      </c>
      <c r="E330" s="52" t="str">
        <f t="shared" si="132"/>
        <v/>
      </c>
      <c r="F330" s="52" t="str">
        <f t="shared" si="132"/>
        <v/>
      </c>
      <c r="G330" s="52" t="str">
        <f t="shared" si="132"/>
        <v/>
      </c>
      <c r="H330" s="52" t="str">
        <f t="shared" si="132"/>
        <v/>
      </c>
      <c r="I330" s="52" t="str">
        <f t="shared" si="132"/>
        <v/>
      </c>
      <c r="K330" s="9" t="s">
        <v>97</v>
      </c>
      <c r="L330" s="63" t="s">
        <v>98</v>
      </c>
      <c r="M330" s="63" t="s">
        <v>178</v>
      </c>
      <c r="N330" s="63" t="s">
        <v>99</v>
      </c>
      <c r="O330" s="63" t="s">
        <v>100</v>
      </c>
      <c r="P330" s="63" t="s">
        <v>101</v>
      </c>
    </row>
    <row r="331" spans="2:20" hidden="1">
      <c r="B331" s="34" t="s">
        <v>12</v>
      </c>
      <c r="C331" s="53" t="str">
        <f t="shared" ref="C331:I340" si="135">IF(C106="","",C106^2)</f>
        <v/>
      </c>
      <c r="D331" s="53" t="str">
        <f t="shared" si="135"/>
        <v/>
      </c>
      <c r="E331" s="53" t="str">
        <f t="shared" si="135"/>
        <v/>
      </c>
      <c r="F331" s="53" t="str">
        <f t="shared" si="135"/>
        <v/>
      </c>
      <c r="G331" s="53" t="str">
        <f t="shared" si="135"/>
        <v/>
      </c>
      <c r="H331" s="53" t="str">
        <f t="shared" si="135"/>
        <v/>
      </c>
      <c r="I331" s="53" t="str">
        <f t="shared" si="135"/>
        <v/>
      </c>
      <c r="K331" s="9" t="s">
        <v>0</v>
      </c>
      <c r="L331" s="23">
        <f>L306-1</f>
        <v>3</v>
      </c>
      <c r="M331" s="23">
        <f>L310</f>
        <v>730.14999999999964</v>
      </c>
      <c r="N331" s="23">
        <f>M331/L331</f>
        <v>243.38333333333321</v>
      </c>
      <c r="O331" s="23">
        <f>N331/N334</f>
        <v>17.779859392796801</v>
      </c>
      <c r="P331" s="23">
        <f>FDIST(O331,L331,L334)</f>
        <v>6.7374936566595745E-7</v>
      </c>
    </row>
    <row r="332" spans="2:20" hidden="1">
      <c r="B332" s="26" t="s">
        <v>12</v>
      </c>
      <c r="C332" s="39" t="str">
        <f t="shared" si="135"/>
        <v/>
      </c>
      <c r="D332" s="39" t="str">
        <f t="shared" si="135"/>
        <v/>
      </c>
      <c r="E332" s="39" t="str">
        <f t="shared" si="135"/>
        <v/>
      </c>
      <c r="F332" s="39" t="str">
        <f t="shared" si="135"/>
        <v/>
      </c>
      <c r="G332" s="39" t="str">
        <f t="shared" si="135"/>
        <v/>
      </c>
      <c r="H332" s="39" t="str">
        <f t="shared" si="135"/>
        <v/>
      </c>
      <c r="I332" s="39" t="str">
        <f t="shared" si="135"/>
        <v/>
      </c>
      <c r="K332" s="9" t="s">
        <v>8</v>
      </c>
      <c r="L332" s="23">
        <f>L307-1</f>
        <v>1</v>
      </c>
      <c r="M332" s="23">
        <f>L311</f>
        <v>0.66818181817689037</v>
      </c>
      <c r="N332" s="23">
        <f>M332/L332</f>
        <v>0.66818181817689037</v>
      </c>
      <c r="O332" s="23">
        <f>N332/N334</f>
        <v>4.8812622513216886E-2</v>
      </c>
      <c r="P332" s="23">
        <f>FDIST(O332,L332,L334)</f>
        <v>0.82659119244945156</v>
      </c>
    </row>
    <row r="333" spans="2:20" hidden="1">
      <c r="B333" s="26" t="s">
        <v>12</v>
      </c>
      <c r="C333" s="39" t="str">
        <f t="shared" si="135"/>
        <v/>
      </c>
      <c r="D333" s="39" t="str">
        <f t="shared" si="135"/>
        <v/>
      </c>
      <c r="E333" s="39" t="str">
        <f t="shared" si="135"/>
        <v/>
      </c>
      <c r="F333" s="39" t="str">
        <f t="shared" si="135"/>
        <v/>
      </c>
      <c r="G333" s="39" t="str">
        <f t="shared" si="135"/>
        <v/>
      </c>
      <c r="H333" s="39" t="str">
        <f t="shared" si="135"/>
        <v/>
      </c>
      <c r="I333" s="39" t="str">
        <f t="shared" si="135"/>
        <v/>
      </c>
      <c r="K333" s="9" t="s">
        <v>126</v>
      </c>
      <c r="L333" s="23">
        <f>(L308-1)-(L331+L332)</f>
        <v>3</v>
      </c>
      <c r="M333" s="23">
        <f>L326</f>
        <v>2.5863636363646947</v>
      </c>
      <c r="N333" s="23">
        <f>M333/L333</f>
        <v>0.86212121212156489</v>
      </c>
      <c r="O333" s="23">
        <f>N333/N334</f>
        <v>6.2980458526613617E-2</v>
      </c>
      <c r="P333" s="23">
        <f>FDIST(O333,L333,L334)</f>
        <v>0.9789711927580026</v>
      </c>
    </row>
    <row r="334" spans="2:20" hidden="1">
      <c r="B334" s="26" t="s">
        <v>12</v>
      </c>
      <c r="C334" s="39" t="str">
        <f t="shared" si="135"/>
        <v/>
      </c>
      <c r="D334" s="39" t="str">
        <f t="shared" si="135"/>
        <v/>
      </c>
      <c r="E334" s="39" t="str">
        <f t="shared" si="135"/>
        <v/>
      </c>
      <c r="F334" s="39" t="str">
        <f t="shared" si="135"/>
        <v/>
      </c>
      <c r="G334" s="39" t="str">
        <f t="shared" si="135"/>
        <v/>
      </c>
      <c r="H334" s="39" t="str">
        <f t="shared" si="135"/>
        <v/>
      </c>
      <c r="I334" s="39" t="str">
        <f t="shared" si="135"/>
        <v/>
      </c>
      <c r="K334" s="9" t="s">
        <v>180</v>
      </c>
      <c r="L334" s="23">
        <f>L335-(SUM(L331:L333))</f>
        <v>31</v>
      </c>
      <c r="M334" s="23">
        <f>V290</f>
        <v>424.35000000000036</v>
      </c>
      <c r="N334" s="23">
        <f>M334/L334</f>
        <v>13.688709677419366</v>
      </c>
      <c r="O334" s="23"/>
      <c r="P334" s="23"/>
    </row>
    <row r="335" spans="2:20" hidden="1">
      <c r="B335" s="26" t="s">
        <v>12</v>
      </c>
      <c r="C335" s="39" t="str">
        <f t="shared" si="135"/>
        <v/>
      </c>
      <c r="D335" s="39" t="str">
        <f t="shared" si="135"/>
        <v/>
      </c>
      <c r="E335" s="39" t="str">
        <f t="shared" si="135"/>
        <v/>
      </c>
      <c r="F335" s="39" t="str">
        <f t="shared" si="135"/>
        <v/>
      </c>
      <c r="G335" s="39" t="str">
        <f t="shared" si="135"/>
        <v/>
      </c>
      <c r="H335" s="39" t="str">
        <f t="shared" si="135"/>
        <v/>
      </c>
      <c r="I335" s="39" t="str">
        <f t="shared" si="135"/>
        <v/>
      </c>
      <c r="K335" s="9" t="s">
        <v>181</v>
      </c>
      <c r="L335" s="24">
        <f>C454-1</f>
        <v>38</v>
      </c>
    </row>
    <row r="336" spans="2:20" hidden="1">
      <c r="B336" s="26" t="s">
        <v>12</v>
      </c>
      <c r="C336" s="39" t="str">
        <f t="shared" si="135"/>
        <v/>
      </c>
      <c r="D336" s="39" t="str">
        <f t="shared" si="135"/>
        <v/>
      </c>
      <c r="E336" s="39" t="str">
        <f t="shared" si="135"/>
        <v/>
      </c>
      <c r="F336" s="39" t="str">
        <f t="shared" si="135"/>
        <v/>
      </c>
      <c r="G336" s="39" t="str">
        <f t="shared" si="135"/>
        <v/>
      </c>
      <c r="H336" s="39" t="str">
        <f t="shared" si="135"/>
        <v/>
      </c>
      <c r="I336" s="39" t="str">
        <f t="shared" si="135"/>
        <v/>
      </c>
    </row>
    <row r="337" spans="2:17" hidden="1">
      <c r="B337" s="26" t="s">
        <v>12</v>
      </c>
      <c r="C337" s="39" t="str">
        <f t="shared" si="135"/>
        <v/>
      </c>
      <c r="D337" s="39" t="str">
        <f t="shared" si="135"/>
        <v/>
      </c>
      <c r="E337" s="39" t="str">
        <f t="shared" si="135"/>
        <v/>
      </c>
      <c r="F337" s="39" t="str">
        <f t="shared" si="135"/>
        <v/>
      </c>
      <c r="G337" s="39" t="str">
        <f t="shared" si="135"/>
        <v/>
      </c>
      <c r="H337" s="39" t="str">
        <f t="shared" si="135"/>
        <v/>
      </c>
      <c r="I337" s="39" t="str">
        <f t="shared" si="135"/>
        <v/>
      </c>
      <c r="K337" s="20"/>
      <c r="L337" s="20"/>
      <c r="M337" s="20"/>
      <c r="N337" s="20"/>
      <c r="O337" s="20"/>
      <c r="P337" s="20"/>
      <c r="Q337" s="20"/>
    </row>
    <row r="338" spans="2:17" hidden="1">
      <c r="B338" s="26" t="s">
        <v>12</v>
      </c>
      <c r="C338" s="39" t="str">
        <f t="shared" si="135"/>
        <v/>
      </c>
      <c r="D338" s="39" t="str">
        <f t="shared" si="135"/>
        <v/>
      </c>
      <c r="E338" s="39" t="str">
        <f t="shared" si="135"/>
        <v/>
      </c>
      <c r="F338" s="39" t="str">
        <f t="shared" si="135"/>
        <v/>
      </c>
      <c r="G338" s="39" t="str">
        <f t="shared" si="135"/>
        <v/>
      </c>
      <c r="H338" s="39" t="str">
        <f t="shared" si="135"/>
        <v/>
      </c>
      <c r="I338" s="39" t="str">
        <f t="shared" si="135"/>
        <v/>
      </c>
      <c r="K338" s="64"/>
      <c r="L338" s="64"/>
      <c r="M338" s="64"/>
      <c r="N338" s="64"/>
      <c r="O338" s="64"/>
      <c r="P338" s="64"/>
      <c r="Q338" s="20"/>
    </row>
    <row r="339" spans="2:17" hidden="1">
      <c r="B339" s="26" t="s">
        <v>12</v>
      </c>
      <c r="C339" s="39" t="str">
        <f t="shared" si="135"/>
        <v/>
      </c>
      <c r="D339" s="39" t="str">
        <f t="shared" si="135"/>
        <v/>
      </c>
      <c r="E339" s="39" t="str">
        <f t="shared" si="135"/>
        <v/>
      </c>
      <c r="F339" s="39" t="str">
        <f t="shared" si="135"/>
        <v/>
      </c>
      <c r="G339" s="39" t="str">
        <f t="shared" si="135"/>
        <v/>
      </c>
      <c r="H339" s="39" t="str">
        <f t="shared" si="135"/>
        <v/>
      </c>
      <c r="I339" s="39" t="str">
        <f t="shared" si="135"/>
        <v/>
      </c>
      <c r="K339" s="64"/>
      <c r="L339" s="64"/>
      <c r="M339" s="64"/>
      <c r="N339" s="64"/>
      <c r="O339" s="64"/>
      <c r="P339" s="64"/>
      <c r="Q339" s="20"/>
    </row>
    <row r="340" spans="2:17" hidden="1">
      <c r="B340" s="26" t="s">
        <v>12</v>
      </c>
      <c r="C340" s="39" t="str">
        <f t="shared" si="135"/>
        <v/>
      </c>
      <c r="D340" s="39" t="str">
        <f t="shared" si="135"/>
        <v/>
      </c>
      <c r="E340" s="39" t="str">
        <f t="shared" si="135"/>
        <v/>
      </c>
      <c r="F340" s="39" t="str">
        <f t="shared" si="135"/>
        <v/>
      </c>
      <c r="G340" s="39" t="str">
        <f t="shared" si="135"/>
        <v/>
      </c>
      <c r="H340" s="39" t="str">
        <f t="shared" si="135"/>
        <v/>
      </c>
      <c r="I340" s="39" t="str">
        <f t="shared" si="135"/>
        <v/>
      </c>
      <c r="K340" s="65"/>
      <c r="L340" s="66"/>
      <c r="M340" s="67"/>
      <c r="N340" s="67"/>
      <c r="O340" s="67"/>
      <c r="P340" s="68"/>
      <c r="Q340" s="20"/>
    </row>
    <row r="341" spans="2:17" hidden="1">
      <c r="B341" s="26" t="s">
        <v>12</v>
      </c>
      <c r="C341" s="39" t="str">
        <f t="shared" ref="C341:I350" si="136">IF(C116="","",C116^2)</f>
        <v/>
      </c>
      <c r="D341" s="39" t="str">
        <f t="shared" si="136"/>
        <v/>
      </c>
      <c r="E341" s="39" t="str">
        <f t="shared" si="136"/>
        <v/>
      </c>
      <c r="F341" s="39" t="str">
        <f t="shared" si="136"/>
        <v/>
      </c>
      <c r="G341" s="39" t="str">
        <f t="shared" si="136"/>
        <v/>
      </c>
      <c r="H341" s="39" t="str">
        <f t="shared" si="136"/>
        <v/>
      </c>
      <c r="I341" s="39" t="str">
        <f t="shared" si="136"/>
        <v/>
      </c>
      <c r="K341" s="65"/>
      <c r="L341" s="66"/>
      <c r="M341" s="67"/>
      <c r="N341" s="67"/>
      <c r="O341" s="67"/>
      <c r="P341" s="67"/>
      <c r="Q341" s="20"/>
    </row>
    <row r="342" spans="2:17" hidden="1">
      <c r="B342" s="26" t="s">
        <v>12</v>
      </c>
      <c r="C342" s="39" t="str">
        <f t="shared" si="136"/>
        <v/>
      </c>
      <c r="D342" s="39" t="str">
        <f t="shared" si="136"/>
        <v/>
      </c>
      <c r="E342" s="39" t="str">
        <f t="shared" si="136"/>
        <v/>
      </c>
      <c r="F342" s="39" t="str">
        <f t="shared" si="136"/>
        <v/>
      </c>
      <c r="G342" s="39" t="str">
        <f t="shared" si="136"/>
        <v/>
      </c>
      <c r="H342" s="39" t="str">
        <f t="shared" si="136"/>
        <v/>
      </c>
      <c r="I342" s="39" t="str">
        <f t="shared" si="136"/>
        <v/>
      </c>
      <c r="K342" s="65"/>
      <c r="L342" s="66"/>
      <c r="M342" s="67"/>
      <c r="N342" s="67"/>
      <c r="O342" s="67"/>
      <c r="P342" s="67"/>
      <c r="Q342" s="20"/>
    </row>
    <row r="343" spans="2:17" hidden="1">
      <c r="B343" s="26" t="s">
        <v>12</v>
      </c>
      <c r="C343" s="39" t="str">
        <f t="shared" si="136"/>
        <v/>
      </c>
      <c r="D343" s="39" t="str">
        <f t="shared" si="136"/>
        <v/>
      </c>
      <c r="E343" s="39" t="str">
        <f t="shared" si="136"/>
        <v/>
      </c>
      <c r="F343" s="39" t="str">
        <f t="shared" si="136"/>
        <v/>
      </c>
      <c r="G343" s="39" t="str">
        <f t="shared" si="136"/>
        <v/>
      </c>
      <c r="H343" s="39" t="str">
        <f t="shared" si="136"/>
        <v/>
      </c>
      <c r="I343" s="39" t="str">
        <f t="shared" si="136"/>
        <v/>
      </c>
      <c r="K343" s="20"/>
      <c r="L343" s="20"/>
      <c r="M343" s="20"/>
      <c r="N343" s="20"/>
      <c r="O343" s="20"/>
      <c r="P343" s="20"/>
      <c r="Q343" s="20"/>
    </row>
    <row r="344" spans="2:17" hidden="1">
      <c r="B344" s="26" t="s">
        <v>12</v>
      </c>
      <c r="C344" s="39" t="str">
        <f t="shared" si="136"/>
        <v/>
      </c>
      <c r="D344" s="39" t="str">
        <f t="shared" si="136"/>
        <v/>
      </c>
      <c r="E344" s="39" t="str">
        <f t="shared" si="136"/>
        <v/>
      </c>
      <c r="F344" s="39" t="str">
        <f t="shared" si="136"/>
        <v/>
      </c>
      <c r="G344" s="39" t="str">
        <f t="shared" si="136"/>
        <v/>
      </c>
      <c r="H344" s="39" t="str">
        <f t="shared" si="136"/>
        <v/>
      </c>
      <c r="I344" s="39" t="str">
        <f t="shared" si="136"/>
        <v/>
      </c>
      <c r="K344" s="20"/>
      <c r="L344" s="20"/>
      <c r="M344" s="20"/>
      <c r="N344" s="20"/>
      <c r="O344" s="20"/>
      <c r="P344" s="20"/>
      <c r="Q344" s="20"/>
    </row>
    <row r="345" spans="2:17" hidden="1">
      <c r="B345" s="26" t="s">
        <v>12</v>
      </c>
      <c r="C345" s="39" t="str">
        <f t="shared" si="136"/>
        <v/>
      </c>
      <c r="D345" s="39" t="str">
        <f t="shared" si="136"/>
        <v/>
      </c>
      <c r="E345" s="39" t="str">
        <f t="shared" si="136"/>
        <v/>
      </c>
      <c r="F345" s="39" t="str">
        <f t="shared" si="136"/>
        <v/>
      </c>
      <c r="G345" s="39" t="str">
        <f t="shared" si="136"/>
        <v/>
      </c>
      <c r="H345" s="39" t="str">
        <f t="shared" si="136"/>
        <v/>
      </c>
      <c r="I345" s="39" t="str">
        <f t="shared" si="136"/>
        <v/>
      </c>
      <c r="K345" s="20"/>
      <c r="L345" s="20"/>
      <c r="M345" s="20"/>
      <c r="N345" s="20"/>
      <c r="O345" s="20"/>
      <c r="P345" s="20"/>
      <c r="Q345" s="20"/>
    </row>
    <row r="346" spans="2:17" hidden="1">
      <c r="B346" s="26" t="s">
        <v>12</v>
      </c>
      <c r="C346" s="39" t="str">
        <f t="shared" si="136"/>
        <v/>
      </c>
      <c r="D346" s="39" t="str">
        <f t="shared" si="136"/>
        <v/>
      </c>
      <c r="E346" s="39" t="str">
        <f t="shared" si="136"/>
        <v/>
      </c>
      <c r="F346" s="39" t="str">
        <f t="shared" si="136"/>
        <v/>
      </c>
      <c r="G346" s="39" t="str">
        <f t="shared" si="136"/>
        <v/>
      </c>
      <c r="H346" s="39" t="str">
        <f t="shared" si="136"/>
        <v/>
      </c>
      <c r="I346" s="39" t="str">
        <f t="shared" si="136"/>
        <v/>
      </c>
      <c r="K346" s="20"/>
      <c r="L346" s="20"/>
      <c r="M346" s="20"/>
      <c r="N346" s="20"/>
      <c r="O346" s="20"/>
      <c r="P346" s="20"/>
      <c r="Q346" s="20"/>
    </row>
    <row r="347" spans="2:17" hidden="1">
      <c r="B347" s="26" t="s">
        <v>12</v>
      </c>
      <c r="C347" s="39" t="str">
        <f t="shared" si="136"/>
        <v/>
      </c>
      <c r="D347" s="39" t="str">
        <f t="shared" si="136"/>
        <v/>
      </c>
      <c r="E347" s="39" t="str">
        <f t="shared" si="136"/>
        <v/>
      </c>
      <c r="F347" s="39" t="str">
        <f t="shared" si="136"/>
        <v/>
      </c>
      <c r="G347" s="39" t="str">
        <f t="shared" si="136"/>
        <v/>
      </c>
      <c r="H347" s="39" t="str">
        <f t="shared" si="136"/>
        <v/>
      </c>
      <c r="I347" s="39" t="str">
        <f t="shared" si="136"/>
        <v/>
      </c>
      <c r="K347" s="64"/>
      <c r="L347" s="64"/>
      <c r="M347" s="64"/>
      <c r="N347" s="64"/>
      <c r="O347" s="64"/>
      <c r="P347" s="64"/>
      <c r="Q347" s="20"/>
    </row>
    <row r="348" spans="2:17" hidden="1">
      <c r="B348" s="26" t="s">
        <v>12</v>
      </c>
      <c r="C348" s="39" t="str">
        <f t="shared" si="136"/>
        <v/>
      </c>
      <c r="D348" s="39" t="str">
        <f t="shared" si="136"/>
        <v/>
      </c>
      <c r="E348" s="39" t="str">
        <f t="shared" si="136"/>
        <v/>
      </c>
      <c r="F348" s="39" t="str">
        <f t="shared" si="136"/>
        <v/>
      </c>
      <c r="G348" s="39" t="str">
        <f t="shared" si="136"/>
        <v/>
      </c>
      <c r="H348" s="39" t="str">
        <f t="shared" si="136"/>
        <v/>
      </c>
      <c r="I348" s="39" t="str">
        <f t="shared" si="136"/>
        <v/>
      </c>
      <c r="K348" s="65"/>
      <c r="L348" s="66"/>
      <c r="M348" s="67"/>
      <c r="N348" s="67"/>
      <c r="O348" s="67"/>
      <c r="P348" s="68"/>
      <c r="Q348" s="20"/>
    </row>
    <row r="349" spans="2:17" hidden="1">
      <c r="B349" s="26" t="s">
        <v>12</v>
      </c>
      <c r="C349" s="39" t="str">
        <f t="shared" si="136"/>
        <v/>
      </c>
      <c r="D349" s="39" t="str">
        <f t="shared" si="136"/>
        <v/>
      </c>
      <c r="E349" s="39" t="str">
        <f t="shared" si="136"/>
        <v/>
      </c>
      <c r="F349" s="39" t="str">
        <f t="shared" si="136"/>
        <v/>
      </c>
      <c r="G349" s="39" t="str">
        <f t="shared" si="136"/>
        <v/>
      </c>
      <c r="H349" s="39" t="str">
        <f t="shared" si="136"/>
        <v/>
      </c>
      <c r="I349" s="39" t="str">
        <f t="shared" si="136"/>
        <v/>
      </c>
      <c r="K349" s="65"/>
      <c r="L349" s="66"/>
      <c r="M349" s="67"/>
      <c r="N349" s="67"/>
      <c r="O349" s="67"/>
      <c r="P349" s="67"/>
      <c r="Q349" s="20"/>
    </row>
    <row r="350" spans="2:17" hidden="1">
      <c r="B350" s="26" t="s">
        <v>12</v>
      </c>
      <c r="C350" s="39" t="str">
        <f t="shared" si="136"/>
        <v/>
      </c>
      <c r="D350" s="39" t="str">
        <f t="shared" si="136"/>
        <v/>
      </c>
      <c r="E350" s="39" t="str">
        <f t="shared" si="136"/>
        <v/>
      </c>
      <c r="F350" s="39" t="str">
        <f t="shared" si="136"/>
        <v/>
      </c>
      <c r="G350" s="39" t="str">
        <f t="shared" si="136"/>
        <v/>
      </c>
      <c r="H350" s="39" t="str">
        <f t="shared" si="136"/>
        <v/>
      </c>
      <c r="I350" s="39" t="str">
        <f t="shared" si="136"/>
        <v/>
      </c>
      <c r="K350" s="65"/>
      <c r="L350" s="66"/>
      <c r="M350" s="67"/>
      <c r="N350" s="67"/>
      <c r="O350" s="67"/>
      <c r="P350" s="67"/>
      <c r="Q350" s="20"/>
    </row>
    <row r="351" spans="2:17" hidden="1">
      <c r="B351" s="26" t="s">
        <v>12</v>
      </c>
      <c r="C351" s="39" t="str">
        <f t="shared" ref="C351:I360" si="137">IF(C126="","",C126^2)</f>
        <v/>
      </c>
      <c r="D351" s="39" t="str">
        <f t="shared" si="137"/>
        <v/>
      </c>
      <c r="E351" s="39" t="str">
        <f t="shared" si="137"/>
        <v/>
      </c>
      <c r="F351" s="39" t="str">
        <f t="shared" si="137"/>
        <v/>
      </c>
      <c r="G351" s="39" t="str">
        <f t="shared" si="137"/>
        <v/>
      </c>
      <c r="H351" s="39" t="str">
        <f t="shared" si="137"/>
        <v/>
      </c>
      <c r="I351" s="39" t="str">
        <f t="shared" si="137"/>
        <v/>
      </c>
      <c r="K351" s="20"/>
      <c r="L351" s="20"/>
      <c r="M351" s="20"/>
      <c r="N351" s="20"/>
      <c r="O351" s="20"/>
      <c r="P351" s="20"/>
      <c r="Q351" s="20"/>
    </row>
    <row r="352" spans="2:17" hidden="1">
      <c r="B352" s="26" t="s">
        <v>12</v>
      </c>
      <c r="C352" s="39" t="str">
        <f t="shared" si="137"/>
        <v/>
      </c>
      <c r="D352" s="39" t="str">
        <f t="shared" si="137"/>
        <v/>
      </c>
      <c r="E352" s="39" t="str">
        <f t="shared" si="137"/>
        <v/>
      </c>
      <c r="F352" s="39" t="str">
        <f t="shared" si="137"/>
        <v/>
      </c>
      <c r="G352" s="39" t="str">
        <f t="shared" si="137"/>
        <v/>
      </c>
      <c r="H352" s="39" t="str">
        <f t="shared" si="137"/>
        <v/>
      </c>
      <c r="I352" s="39" t="str">
        <f t="shared" si="137"/>
        <v/>
      </c>
      <c r="K352" s="20"/>
      <c r="L352" s="20"/>
      <c r="M352" s="20"/>
      <c r="N352" s="20"/>
      <c r="O352" s="20"/>
      <c r="P352" s="20"/>
      <c r="Q352" s="20"/>
    </row>
    <row r="353" spans="2:17" hidden="1">
      <c r="B353" s="26" t="s">
        <v>12</v>
      </c>
      <c r="C353" s="39" t="str">
        <f t="shared" si="137"/>
        <v/>
      </c>
      <c r="D353" s="39" t="str">
        <f t="shared" si="137"/>
        <v/>
      </c>
      <c r="E353" s="39" t="str">
        <f t="shared" si="137"/>
        <v/>
      </c>
      <c r="F353" s="39" t="str">
        <f t="shared" si="137"/>
        <v/>
      </c>
      <c r="G353" s="39" t="str">
        <f t="shared" si="137"/>
        <v/>
      </c>
      <c r="H353" s="39" t="str">
        <f t="shared" si="137"/>
        <v/>
      </c>
      <c r="I353" s="39" t="str">
        <f t="shared" si="137"/>
        <v/>
      </c>
      <c r="K353" s="20"/>
      <c r="L353" s="20"/>
      <c r="M353" s="20"/>
      <c r="N353" s="20"/>
      <c r="O353" s="20"/>
      <c r="P353" s="20"/>
      <c r="Q353" s="20"/>
    </row>
    <row r="354" spans="2:17" hidden="1">
      <c r="B354" s="26" t="s">
        <v>12</v>
      </c>
      <c r="C354" s="39" t="str">
        <f t="shared" si="137"/>
        <v/>
      </c>
      <c r="D354" s="39" t="str">
        <f t="shared" si="137"/>
        <v/>
      </c>
      <c r="E354" s="39" t="str">
        <f t="shared" si="137"/>
        <v/>
      </c>
      <c r="F354" s="39" t="str">
        <f t="shared" si="137"/>
        <v/>
      </c>
      <c r="G354" s="39" t="str">
        <f t="shared" si="137"/>
        <v/>
      </c>
      <c r="H354" s="39" t="str">
        <f t="shared" si="137"/>
        <v/>
      </c>
      <c r="I354" s="39" t="str">
        <f t="shared" si="137"/>
        <v/>
      </c>
      <c r="K354" s="20"/>
      <c r="L354" s="20"/>
      <c r="M354" s="20"/>
      <c r="N354" s="20"/>
      <c r="O354" s="20"/>
      <c r="P354" s="20"/>
      <c r="Q354" s="20"/>
    </row>
    <row r="355" spans="2:17" hidden="1">
      <c r="B355" s="26" t="s">
        <v>12</v>
      </c>
      <c r="C355" s="39" t="str">
        <f t="shared" si="137"/>
        <v/>
      </c>
      <c r="D355" s="39" t="str">
        <f t="shared" si="137"/>
        <v/>
      </c>
      <c r="E355" s="39" t="str">
        <f t="shared" si="137"/>
        <v/>
      </c>
      <c r="F355" s="39" t="str">
        <f t="shared" si="137"/>
        <v/>
      </c>
      <c r="G355" s="39" t="str">
        <f t="shared" si="137"/>
        <v/>
      </c>
      <c r="H355" s="39" t="str">
        <f t="shared" si="137"/>
        <v/>
      </c>
      <c r="I355" s="39" t="str">
        <f t="shared" si="137"/>
        <v/>
      </c>
      <c r="K355" s="64"/>
      <c r="L355" s="64"/>
      <c r="M355" s="64"/>
      <c r="N355" s="64"/>
      <c r="O355" s="64"/>
      <c r="P355" s="64"/>
      <c r="Q355" s="20"/>
    </row>
    <row r="356" spans="2:17" hidden="1">
      <c r="B356" s="26" t="s">
        <v>12</v>
      </c>
      <c r="C356" s="39" t="str">
        <f t="shared" si="137"/>
        <v/>
      </c>
      <c r="D356" s="39" t="str">
        <f t="shared" si="137"/>
        <v/>
      </c>
      <c r="E356" s="39" t="str">
        <f t="shared" si="137"/>
        <v/>
      </c>
      <c r="F356" s="39" t="str">
        <f t="shared" si="137"/>
        <v/>
      </c>
      <c r="G356" s="39" t="str">
        <f t="shared" si="137"/>
        <v/>
      </c>
      <c r="H356" s="39" t="str">
        <f t="shared" si="137"/>
        <v/>
      </c>
      <c r="I356" s="39" t="str">
        <f t="shared" si="137"/>
        <v/>
      </c>
      <c r="K356" s="65"/>
      <c r="L356" s="66"/>
      <c r="M356" s="67"/>
      <c r="N356" s="67"/>
      <c r="O356" s="67"/>
      <c r="P356" s="68"/>
      <c r="Q356" s="20"/>
    </row>
    <row r="357" spans="2:17" hidden="1">
      <c r="B357" s="26" t="s">
        <v>12</v>
      </c>
      <c r="C357" s="39" t="str">
        <f t="shared" si="137"/>
        <v/>
      </c>
      <c r="D357" s="39" t="str">
        <f t="shared" si="137"/>
        <v/>
      </c>
      <c r="E357" s="39" t="str">
        <f t="shared" si="137"/>
        <v/>
      </c>
      <c r="F357" s="39" t="str">
        <f t="shared" si="137"/>
        <v/>
      </c>
      <c r="G357" s="39" t="str">
        <f t="shared" si="137"/>
        <v/>
      </c>
      <c r="H357" s="39" t="str">
        <f t="shared" si="137"/>
        <v/>
      </c>
      <c r="I357" s="39" t="str">
        <f t="shared" si="137"/>
        <v/>
      </c>
      <c r="K357" s="65"/>
      <c r="L357" s="66"/>
      <c r="M357" s="67"/>
      <c r="N357" s="67"/>
      <c r="O357" s="67"/>
      <c r="P357" s="67"/>
      <c r="Q357" s="20"/>
    </row>
    <row r="358" spans="2:17" hidden="1">
      <c r="B358" s="26" t="s">
        <v>12</v>
      </c>
      <c r="C358" s="39" t="str">
        <f t="shared" si="137"/>
        <v/>
      </c>
      <c r="D358" s="39" t="str">
        <f t="shared" si="137"/>
        <v/>
      </c>
      <c r="E358" s="39" t="str">
        <f t="shared" si="137"/>
        <v/>
      </c>
      <c r="F358" s="39" t="str">
        <f t="shared" si="137"/>
        <v/>
      </c>
      <c r="G358" s="39" t="str">
        <f t="shared" si="137"/>
        <v/>
      </c>
      <c r="H358" s="39" t="str">
        <f t="shared" si="137"/>
        <v/>
      </c>
      <c r="I358" s="39" t="str">
        <f t="shared" si="137"/>
        <v/>
      </c>
      <c r="K358" s="65"/>
      <c r="L358" s="66"/>
      <c r="M358" s="67"/>
      <c r="N358" s="67"/>
      <c r="O358" s="67"/>
      <c r="P358" s="67"/>
      <c r="Q358" s="20"/>
    </row>
    <row r="359" spans="2:17" hidden="1">
      <c r="B359" s="26" t="s">
        <v>12</v>
      </c>
      <c r="C359" s="39" t="str">
        <f t="shared" si="137"/>
        <v/>
      </c>
      <c r="D359" s="39" t="str">
        <f t="shared" si="137"/>
        <v/>
      </c>
      <c r="E359" s="39" t="str">
        <f t="shared" si="137"/>
        <v/>
      </c>
      <c r="F359" s="39" t="str">
        <f t="shared" si="137"/>
        <v/>
      </c>
      <c r="G359" s="39" t="str">
        <f t="shared" si="137"/>
        <v/>
      </c>
      <c r="H359" s="39" t="str">
        <f t="shared" si="137"/>
        <v/>
      </c>
      <c r="I359" s="39" t="str">
        <f t="shared" si="137"/>
        <v/>
      </c>
      <c r="K359" s="20"/>
      <c r="L359" s="20"/>
      <c r="M359" s="20"/>
      <c r="N359" s="20"/>
      <c r="O359" s="20"/>
      <c r="P359" s="20"/>
      <c r="Q359" s="20"/>
    </row>
    <row r="360" spans="2:17" ht="13.8" hidden="1" thickBot="1">
      <c r="B360" s="32" t="s">
        <v>12</v>
      </c>
      <c r="C360" s="52" t="str">
        <f t="shared" si="137"/>
        <v/>
      </c>
      <c r="D360" s="52" t="str">
        <f t="shared" si="137"/>
        <v/>
      </c>
      <c r="E360" s="52" t="str">
        <f t="shared" si="137"/>
        <v/>
      </c>
      <c r="F360" s="52" t="str">
        <f t="shared" si="137"/>
        <v/>
      </c>
      <c r="G360" s="52" t="str">
        <f t="shared" si="137"/>
        <v/>
      </c>
      <c r="H360" s="52" t="str">
        <f t="shared" si="137"/>
        <v/>
      </c>
      <c r="I360" s="52" t="str">
        <f t="shared" si="137"/>
        <v/>
      </c>
    </row>
    <row r="361" spans="2:17" hidden="1">
      <c r="B361" s="34" t="s">
        <v>13</v>
      </c>
      <c r="C361" s="53" t="str">
        <f t="shared" ref="C361:I370" si="138">IF(C136="","",C136^2)</f>
        <v/>
      </c>
      <c r="D361" s="53" t="str">
        <f t="shared" si="138"/>
        <v/>
      </c>
      <c r="E361" s="53" t="str">
        <f t="shared" si="138"/>
        <v/>
      </c>
      <c r="F361" s="53" t="str">
        <f t="shared" si="138"/>
        <v/>
      </c>
      <c r="G361" s="53" t="str">
        <f t="shared" si="138"/>
        <v/>
      </c>
      <c r="H361" s="53" t="str">
        <f t="shared" si="138"/>
        <v/>
      </c>
      <c r="I361" s="53" t="str">
        <f t="shared" si="138"/>
        <v/>
      </c>
    </row>
    <row r="362" spans="2:17" hidden="1">
      <c r="B362" s="26" t="s">
        <v>13</v>
      </c>
      <c r="C362" s="39" t="str">
        <f t="shared" si="138"/>
        <v/>
      </c>
      <c r="D362" s="39" t="str">
        <f t="shared" si="138"/>
        <v/>
      </c>
      <c r="E362" s="39" t="str">
        <f t="shared" si="138"/>
        <v/>
      </c>
      <c r="F362" s="39" t="str">
        <f t="shared" si="138"/>
        <v/>
      </c>
      <c r="G362" s="39" t="str">
        <f t="shared" si="138"/>
        <v/>
      </c>
      <c r="H362" s="39" t="str">
        <f t="shared" si="138"/>
        <v/>
      </c>
      <c r="I362" s="39" t="str">
        <f t="shared" si="138"/>
        <v/>
      </c>
    </row>
    <row r="363" spans="2:17" hidden="1">
      <c r="B363" s="26" t="s">
        <v>13</v>
      </c>
      <c r="C363" s="39" t="str">
        <f t="shared" si="138"/>
        <v/>
      </c>
      <c r="D363" s="39" t="str">
        <f t="shared" si="138"/>
        <v/>
      </c>
      <c r="E363" s="39" t="str">
        <f t="shared" si="138"/>
        <v/>
      </c>
      <c r="F363" s="39" t="str">
        <f t="shared" si="138"/>
        <v/>
      </c>
      <c r="G363" s="39" t="str">
        <f t="shared" si="138"/>
        <v/>
      </c>
      <c r="H363" s="39" t="str">
        <f t="shared" si="138"/>
        <v/>
      </c>
      <c r="I363" s="39" t="str">
        <f t="shared" si="138"/>
        <v/>
      </c>
    </row>
    <row r="364" spans="2:17" hidden="1">
      <c r="B364" s="26" t="s">
        <v>13</v>
      </c>
      <c r="C364" s="39" t="str">
        <f t="shared" si="138"/>
        <v/>
      </c>
      <c r="D364" s="39" t="str">
        <f t="shared" si="138"/>
        <v/>
      </c>
      <c r="E364" s="39" t="str">
        <f t="shared" si="138"/>
        <v/>
      </c>
      <c r="F364" s="39" t="str">
        <f t="shared" si="138"/>
        <v/>
      </c>
      <c r="G364" s="39" t="str">
        <f t="shared" si="138"/>
        <v/>
      </c>
      <c r="H364" s="39" t="str">
        <f t="shared" si="138"/>
        <v/>
      </c>
      <c r="I364" s="39" t="str">
        <f t="shared" si="138"/>
        <v/>
      </c>
    </row>
    <row r="365" spans="2:17" hidden="1">
      <c r="B365" s="26" t="s">
        <v>13</v>
      </c>
      <c r="C365" s="39" t="str">
        <f t="shared" si="138"/>
        <v/>
      </c>
      <c r="D365" s="39" t="str">
        <f t="shared" si="138"/>
        <v/>
      </c>
      <c r="E365" s="39" t="str">
        <f t="shared" si="138"/>
        <v/>
      </c>
      <c r="F365" s="39" t="str">
        <f t="shared" si="138"/>
        <v/>
      </c>
      <c r="G365" s="39" t="str">
        <f t="shared" si="138"/>
        <v/>
      </c>
      <c r="H365" s="39" t="str">
        <f t="shared" si="138"/>
        <v/>
      </c>
      <c r="I365" s="39" t="str">
        <f t="shared" si="138"/>
        <v/>
      </c>
    </row>
    <row r="366" spans="2:17" hidden="1">
      <c r="B366" s="26" t="s">
        <v>13</v>
      </c>
      <c r="C366" s="39" t="str">
        <f t="shared" si="138"/>
        <v/>
      </c>
      <c r="D366" s="39" t="str">
        <f t="shared" si="138"/>
        <v/>
      </c>
      <c r="E366" s="39" t="str">
        <f t="shared" si="138"/>
        <v/>
      </c>
      <c r="F366" s="39" t="str">
        <f t="shared" si="138"/>
        <v/>
      </c>
      <c r="G366" s="39" t="str">
        <f t="shared" si="138"/>
        <v/>
      </c>
      <c r="H366" s="39" t="str">
        <f t="shared" si="138"/>
        <v/>
      </c>
      <c r="I366" s="39" t="str">
        <f t="shared" si="138"/>
        <v/>
      </c>
    </row>
    <row r="367" spans="2:17" hidden="1">
      <c r="B367" s="26" t="s">
        <v>13</v>
      </c>
      <c r="C367" s="39" t="str">
        <f t="shared" si="138"/>
        <v/>
      </c>
      <c r="D367" s="39" t="str">
        <f t="shared" si="138"/>
        <v/>
      </c>
      <c r="E367" s="39" t="str">
        <f t="shared" si="138"/>
        <v/>
      </c>
      <c r="F367" s="39" t="str">
        <f t="shared" si="138"/>
        <v/>
      </c>
      <c r="G367" s="39" t="str">
        <f t="shared" si="138"/>
        <v/>
      </c>
      <c r="H367" s="39" t="str">
        <f t="shared" si="138"/>
        <v/>
      </c>
      <c r="I367" s="39" t="str">
        <f t="shared" si="138"/>
        <v/>
      </c>
    </row>
    <row r="368" spans="2:17" hidden="1">
      <c r="B368" s="26" t="s">
        <v>13</v>
      </c>
      <c r="C368" s="39" t="str">
        <f t="shared" si="138"/>
        <v/>
      </c>
      <c r="D368" s="39" t="str">
        <f t="shared" si="138"/>
        <v/>
      </c>
      <c r="E368" s="39" t="str">
        <f t="shared" si="138"/>
        <v/>
      </c>
      <c r="F368" s="39" t="str">
        <f t="shared" si="138"/>
        <v/>
      </c>
      <c r="G368" s="39" t="str">
        <f t="shared" si="138"/>
        <v/>
      </c>
      <c r="H368" s="39" t="str">
        <f t="shared" si="138"/>
        <v/>
      </c>
      <c r="I368" s="39" t="str">
        <f t="shared" si="138"/>
        <v/>
      </c>
    </row>
    <row r="369" spans="2:9" hidden="1">
      <c r="B369" s="26" t="s">
        <v>13</v>
      </c>
      <c r="C369" s="39" t="str">
        <f t="shared" si="138"/>
        <v/>
      </c>
      <c r="D369" s="39" t="str">
        <f t="shared" si="138"/>
        <v/>
      </c>
      <c r="E369" s="39" t="str">
        <f t="shared" si="138"/>
        <v/>
      </c>
      <c r="F369" s="39" t="str">
        <f t="shared" si="138"/>
        <v/>
      </c>
      <c r="G369" s="39" t="str">
        <f t="shared" si="138"/>
        <v/>
      </c>
      <c r="H369" s="39" t="str">
        <f t="shared" si="138"/>
        <v/>
      </c>
      <c r="I369" s="39" t="str">
        <f t="shared" si="138"/>
        <v/>
      </c>
    </row>
    <row r="370" spans="2:9" hidden="1">
      <c r="B370" s="26" t="s">
        <v>13</v>
      </c>
      <c r="C370" s="39" t="str">
        <f t="shared" si="138"/>
        <v/>
      </c>
      <c r="D370" s="39" t="str">
        <f t="shared" si="138"/>
        <v/>
      </c>
      <c r="E370" s="39" t="str">
        <f t="shared" si="138"/>
        <v/>
      </c>
      <c r="F370" s="39" t="str">
        <f t="shared" si="138"/>
        <v/>
      </c>
      <c r="G370" s="39" t="str">
        <f t="shared" si="138"/>
        <v/>
      </c>
      <c r="H370" s="39" t="str">
        <f t="shared" si="138"/>
        <v/>
      </c>
      <c r="I370" s="39" t="str">
        <f t="shared" si="138"/>
        <v/>
      </c>
    </row>
    <row r="371" spans="2:9" hidden="1">
      <c r="B371" s="26" t="s">
        <v>13</v>
      </c>
      <c r="C371" s="39" t="str">
        <f t="shared" ref="C371:I380" si="139">IF(C146="","",C146^2)</f>
        <v/>
      </c>
      <c r="D371" s="39" t="str">
        <f t="shared" si="139"/>
        <v/>
      </c>
      <c r="E371" s="39" t="str">
        <f t="shared" si="139"/>
        <v/>
      </c>
      <c r="F371" s="39" t="str">
        <f t="shared" si="139"/>
        <v/>
      </c>
      <c r="G371" s="39" t="str">
        <f t="shared" si="139"/>
        <v/>
      </c>
      <c r="H371" s="39" t="str">
        <f t="shared" si="139"/>
        <v/>
      </c>
      <c r="I371" s="39" t="str">
        <f t="shared" si="139"/>
        <v/>
      </c>
    </row>
    <row r="372" spans="2:9" hidden="1">
      <c r="B372" s="26" t="s">
        <v>13</v>
      </c>
      <c r="C372" s="39" t="str">
        <f t="shared" si="139"/>
        <v/>
      </c>
      <c r="D372" s="39" t="str">
        <f t="shared" si="139"/>
        <v/>
      </c>
      <c r="E372" s="39" t="str">
        <f t="shared" si="139"/>
        <v/>
      </c>
      <c r="F372" s="39" t="str">
        <f t="shared" si="139"/>
        <v/>
      </c>
      <c r="G372" s="39" t="str">
        <f t="shared" si="139"/>
        <v/>
      </c>
      <c r="H372" s="39" t="str">
        <f t="shared" si="139"/>
        <v/>
      </c>
      <c r="I372" s="39" t="str">
        <f t="shared" si="139"/>
        <v/>
      </c>
    </row>
    <row r="373" spans="2:9" hidden="1">
      <c r="B373" s="26" t="s">
        <v>13</v>
      </c>
      <c r="C373" s="39" t="str">
        <f t="shared" si="139"/>
        <v/>
      </c>
      <c r="D373" s="39" t="str">
        <f t="shared" si="139"/>
        <v/>
      </c>
      <c r="E373" s="39" t="str">
        <f t="shared" si="139"/>
        <v/>
      </c>
      <c r="F373" s="39" t="str">
        <f t="shared" si="139"/>
        <v/>
      </c>
      <c r="G373" s="39" t="str">
        <f t="shared" si="139"/>
        <v/>
      </c>
      <c r="H373" s="39" t="str">
        <f t="shared" si="139"/>
        <v/>
      </c>
      <c r="I373" s="39" t="str">
        <f t="shared" si="139"/>
        <v/>
      </c>
    </row>
    <row r="374" spans="2:9" hidden="1">
      <c r="B374" s="26" t="s">
        <v>13</v>
      </c>
      <c r="C374" s="39" t="str">
        <f t="shared" si="139"/>
        <v/>
      </c>
      <c r="D374" s="39" t="str">
        <f t="shared" si="139"/>
        <v/>
      </c>
      <c r="E374" s="39" t="str">
        <f t="shared" si="139"/>
        <v/>
      </c>
      <c r="F374" s="39" t="str">
        <f t="shared" si="139"/>
        <v/>
      </c>
      <c r="G374" s="39" t="str">
        <f t="shared" si="139"/>
        <v/>
      </c>
      <c r="H374" s="39" t="str">
        <f t="shared" si="139"/>
        <v/>
      </c>
      <c r="I374" s="39" t="str">
        <f t="shared" si="139"/>
        <v/>
      </c>
    </row>
    <row r="375" spans="2:9" hidden="1">
      <c r="B375" s="26" t="s">
        <v>13</v>
      </c>
      <c r="C375" s="39" t="str">
        <f t="shared" si="139"/>
        <v/>
      </c>
      <c r="D375" s="39" t="str">
        <f t="shared" si="139"/>
        <v/>
      </c>
      <c r="E375" s="39" t="str">
        <f t="shared" si="139"/>
        <v/>
      </c>
      <c r="F375" s="39" t="str">
        <f t="shared" si="139"/>
        <v/>
      </c>
      <c r="G375" s="39" t="str">
        <f t="shared" si="139"/>
        <v/>
      </c>
      <c r="H375" s="39" t="str">
        <f t="shared" si="139"/>
        <v/>
      </c>
      <c r="I375" s="39" t="str">
        <f t="shared" si="139"/>
        <v/>
      </c>
    </row>
    <row r="376" spans="2:9" hidden="1">
      <c r="B376" s="26" t="s">
        <v>13</v>
      </c>
      <c r="C376" s="39" t="str">
        <f t="shared" si="139"/>
        <v/>
      </c>
      <c r="D376" s="39" t="str">
        <f t="shared" si="139"/>
        <v/>
      </c>
      <c r="E376" s="39" t="str">
        <f t="shared" si="139"/>
        <v/>
      </c>
      <c r="F376" s="39" t="str">
        <f t="shared" si="139"/>
        <v/>
      </c>
      <c r="G376" s="39" t="str">
        <f t="shared" si="139"/>
        <v/>
      </c>
      <c r="H376" s="39" t="str">
        <f t="shared" si="139"/>
        <v/>
      </c>
      <c r="I376" s="39" t="str">
        <f t="shared" si="139"/>
        <v/>
      </c>
    </row>
    <row r="377" spans="2:9" hidden="1">
      <c r="B377" s="26" t="s">
        <v>13</v>
      </c>
      <c r="C377" s="39" t="str">
        <f t="shared" si="139"/>
        <v/>
      </c>
      <c r="D377" s="39" t="str">
        <f t="shared" si="139"/>
        <v/>
      </c>
      <c r="E377" s="39" t="str">
        <f t="shared" si="139"/>
        <v/>
      </c>
      <c r="F377" s="39" t="str">
        <f t="shared" si="139"/>
        <v/>
      </c>
      <c r="G377" s="39" t="str">
        <f t="shared" si="139"/>
        <v/>
      </c>
      <c r="H377" s="39" t="str">
        <f t="shared" si="139"/>
        <v/>
      </c>
      <c r="I377" s="39" t="str">
        <f t="shared" si="139"/>
        <v/>
      </c>
    </row>
    <row r="378" spans="2:9" hidden="1">
      <c r="B378" s="26" t="s">
        <v>13</v>
      </c>
      <c r="C378" s="39" t="str">
        <f t="shared" si="139"/>
        <v/>
      </c>
      <c r="D378" s="39" t="str">
        <f t="shared" si="139"/>
        <v/>
      </c>
      <c r="E378" s="39" t="str">
        <f t="shared" si="139"/>
        <v/>
      </c>
      <c r="F378" s="39" t="str">
        <f t="shared" si="139"/>
        <v/>
      </c>
      <c r="G378" s="39" t="str">
        <f t="shared" si="139"/>
        <v/>
      </c>
      <c r="H378" s="39" t="str">
        <f t="shared" si="139"/>
        <v/>
      </c>
      <c r="I378" s="39" t="str">
        <f t="shared" si="139"/>
        <v/>
      </c>
    </row>
    <row r="379" spans="2:9" hidden="1">
      <c r="B379" s="26" t="s">
        <v>13</v>
      </c>
      <c r="C379" s="39" t="str">
        <f t="shared" si="139"/>
        <v/>
      </c>
      <c r="D379" s="39" t="str">
        <f t="shared" si="139"/>
        <v/>
      </c>
      <c r="E379" s="39" t="str">
        <f t="shared" si="139"/>
        <v/>
      </c>
      <c r="F379" s="39" t="str">
        <f t="shared" si="139"/>
        <v/>
      </c>
      <c r="G379" s="39" t="str">
        <f t="shared" si="139"/>
        <v/>
      </c>
      <c r="H379" s="39" t="str">
        <f t="shared" si="139"/>
        <v/>
      </c>
      <c r="I379" s="39" t="str">
        <f t="shared" si="139"/>
        <v/>
      </c>
    </row>
    <row r="380" spans="2:9" hidden="1">
      <c r="B380" s="26" t="s">
        <v>13</v>
      </c>
      <c r="C380" s="39" t="str">
        <f t="shared" si="139"/>
        <v/>
      </c>
      <c r="D380" s="39" t="str">
        <f t="shared" si="139"/>
        <v/>
      </c>
      <c r="E380" s="39" t="str">
        <f t="shared" si="139"/>
        <v/>
      </c>
      <c r="F380" s="39" t="str">
        <f t="shared" si="139"/>
        <v/>
      </c>
      <c r="G380" s="39" t="str">
        <f t="shared" si="139"/>
        <v/>
      </c>
      <c r="H380" s="39" t="str">
        <f t="shared" si="139"/>
        <v/>
      </c>
      <c r="I380" s="39" t="str">
        <f t="shared" si="139"/>
        <v/>
      </c>
    </row>
    <row r="381" spans="2:9" hidden="1">
      <c r="B381" s="26" t="s">
        <v>13</v>
      </c>
      <c r="C381" s="39" t="str">
        <f t="shared" ref="C381:I390" si="140">IF(C156="","",C156^2)</f>
        <v/>
      </c>
      <c r="D381" s="39" t="str">
        <f t="shared" si="140"/>
        <v/>
      </c>
      <c r="E381" s="39" t="str">
        <f t="shared" si="140"/>
        <v/>
      </c>
      <c r="F381" s="39" t="str">
        <f t="shared" si="140"/>
        <v/>
      </c>
      <c r="G381" s="39" t="str">
        <f t="shared" si="140"/>
        <v/>
      </c>
      <c r="H381" s="39" t="str">
        <f t="shared" si="140"/>
        <v/>
      </c>
      <c r="I381" s="39" t="str">
        <f t="shared" si="140"/>
        <v/>
      </c>
    </row>
    <row r="382" spans="2:9" hidden="1">
      <c r="B382" s="26" t="s">
        <v>13</v>
      </c>
      <c r="C382" s="39" t="str">
        <f t="shared" si="140"/>
        <v/>
      </c>
      <c r="D382" s="39" t="str">
        <f t="shared" si="140"/>
        <v/>
      </c>
      <c r="E382" s="39" t="str">
        <f t="shared" si="140"/>
        <v/>
      </c>
      <c r="F382" s="39" t="str">
        <f t="shared" si="140"/>
        <v/>
      </c>
      <c r="G382" s="39" t="str">
        <f t="shared" si="140"/>
        <v/>
      </c>
      <c r="H382" s="39" t="str">
        <f t="shared" si="140"/>
        <v/>
      </c>
      <c r="I382" s="39" t="str">
        <f t="shared" si="140"/>
        <v/>
      </c>
    </row>
    <row r="383" spans="2:9" hidden="1">
      <c r="B383" s="26" t="s">
        <v>13</v>
      </c>
      <c r="C383" s="39" t="str">
        <f t="shared" si="140"/>
        <v/>
      </c>
      <c r="D383" s="39" t="str">
        <f t="shared" si="140"/>
        <v/>
      </c>
      <c r="E383" s="39" t="str">
        <f t="shared" si="140"/>
        <v/>
      </c>
      <c r="F383" s="39" t="str">
        <f t="shared" si="140"/>
        <v/>
      </c>
      <c r="G383" s="39" t="str">
        <f t="shared" si="140"/>
        <v/>
      </c>
      <c r="H383" s="39" t="str">
        <f t="shared" si="140"/>
        <v/>
      </c>
      <c r="I383" s="39" t="str">
        <f t="shared" si="140"/>
        <v/>
      </c>
    </row>
    <row r="384" spans="2:9" hidden="1">
      <c r="B384" s="26" t="s">
        <v>13</v>
      </c>
      <c r="C384" s="39" t="str">
        <f t="shared" si="140"/>
        <v/>
      </c>
      <c r="D384" s="39" t="str">
        <f t="shared" si="140"/>
        <v/>
      </c>
      <c r="E384" s="39" t="str">
        <f t="shared" si="140"/>
        <v/>
      </c>
      <c r="F384" s="39" t="str">
        <f t="shared" si="140"/>
        <v/>
      </c>
      <c r="G384" s="39" t="str">
        <f t="shared" si="140"/>
        <v/>
      </c>
      <c r="H384" s="39" t="str">
        <f t="shared" si="140"/>
        <v/>
      </c>
      <c r="I384" s="39" t="str">
        <f t="shared" si="140"/>
        <v/>
      </c>
    </row>
    <row r="385" spans="2:9" hidden="1">
      <c r="B385" s="26" t="s">
        <v>13</v>
      </c>
      <c r="C385" s="39" t="str">
        <f t="shared" si="140"/>
        <v/>
      </c>
      <c r="D385" s="39" t="str">
        <f t="shared" si="140"/>
        <v/>
      </c>
      <c r="E385" s="39" t="str">
        <f t="shared" si="140"/>
        <v/>
      </c>
      <c r="F385" s="39" t="str">
        <f t="shared" si="140"/>
        <v/>
      </c>
      <c r="G385" s="39" t="str">
        <f t="shared" si="140"/>
        <v/>
      </c>
      <c r="H385" s="39" t="str">
        <f t="shared" si="140"/>
        <v/>
      </c>
      <c r="I385" s="39" t="str">
        <f t="shared" si="140"/>
        <v/>
      </c>
    </row>
    <row r="386" spans="2:9" hidden="1">
      <c r="B386" s="26" t="s">
        <v>13</v>
      </c>
      <c r="C386" s="39" t="str">
        <f t="shared" si="140"/>
        <v/>
      </c>
      <c r="D386" s="39" t="str">
        <f t="shared" si="140"/>
        <v/>
      </c>
      <c r="E386" s="39" t="str">
        <f t="shared" si="140"/>
        <v/>
      </c>
      <c r="F386" s="39" t="str">
        <f t="shared" si="140"/>
        <v/>
      </c>
      <c r="G386" s="39" t="str">
        <f t="shared" si="140"/>
        <v/>
      </c>
      <c r="H386" s="39" t="str">
        <f t="shared" si="140"/>
        <v/>
      </c>
      <c r="I386" s="39" t="str">
        <f t="shared" si="140"/>
        <v/>
      </c>
    </row>
    <row r="387" spans="2:9" hidden="1">
      <c r="B387" s="26" t="s">
        <v>13</v>
      </c>
      <c r="C387" s="39" t="str">
        <f t="shared" si="140"/>
        <v/>
      </c>
      <c r="D387" s="39" t="str">
        <f t="shared" si="140"/>
        <v/>
      </c>
      <c r="E387" s="39" t="str">
        <f t="shared" si="140"/>
        <v/>
      </c>
      <c r="F387" s="39" t="str">
        <f t="shared" si="140"/>
        <v/>
      </c>
      <c r="G387" s="39" t="str">
        <f t="shared" si="140"/>
        <v/>
      </c>
      <c r="H387" s="39" t="str">
        <f t="shared" si="140"/>
        <v/>
      </c>
      <c r="I387" s="39" t="str">
        <f t="shared" si="140"/>
        <v/>
      </c>
    </row>
    <row r="388" spans="2:9" hidden="1">
      <c r="B388" s="26" t="s">
        <v>13</v>
      </c>
      <c r="C388" s="39" t="str">
        <f t="shared" si="140"/>
        <v/>
      </c>
      <c r="D388" s="39" t="str">
        <f t="shared" si="140"/>
        <v/>
      </c>
      <c r="E388" s="39" t="str">
        <f t="shared" si="140"/>
        <v/>
      </c>
      <c r="F388" s="39" t="str">
        <f t="shared" si="140"/>
        <v/>
      </c>
      <c r="G388" s="39" t="str">
        <f t="shared" si="140"/>
        <v/>
      </c>
      <c r="H388" s="39" t="str">
        <f t="shared" si="140"/>
        <v/>
      </c>
      <c r="I388" s="39" t="str">
        <f t="shared" si="140"/>
        <v/>
      </c>
    </row>
    <row r="389" spans="2:9" hidden="1">
      <c r="B389" s="26" t="s">
        <v>13</v>
      </c>
      <c r="C389" s="39" t="str">
        <f t="shared" si="140"/>
        <v/>
      </c>
      <c r="D389" s="39" t="str">
        <f t="shared" si="140"/>
        <v/>
      </c>
      <c r="E389" s="39" t="str">
        <f t="shared" si="140"/>
        <v/>
      </c>
      <c r="F389" s="39" t="str">
        <f t="shared" si="140"/>
        <v/>
      </c>
      <c r="G389" s="39" t="str">
        <f t="shared" si="140"/>
        <v/>
      </c>
      <c r="H389" s="39" t="str">
        <f t="shared" si="140"/>
        <v/>
      </c>
      <c r="I389" s="39" t="str">
        <f t="shared" si="140"/>
        <v/>
      </c>
    </row>
    <row r="390" spans="2:9" ht="13.8" hidden="1" thickBot="1">
      <c r="B390" s="32" t="s">
        <v>13</v>
      </c>
      <c r="C390" s="52" t="str">
        <f t="shared" si="140"/>
        <v/>
      </c>
      <c r="D390" s="52" t="str">
        <f t="shared" si="140"/>
        <v/>
      </c>
      <c r="E390" s="52" t="str">
        <f t="shared" si="140"/>
        <v/>
      </c>
      <c r="F390" s="52" t="str">
        <f t="shared" si="140"/>
        <v/>
      </c>
      <c r="G390" s="52" t="str">
        <f t="shared" si="140"/>
        <v/>
      </c>
      <c r="H390" s="52" t="str">
        <f t="shared" si="140"/>
        <v/>
      </c>
      <c r="I390" s="52" t="str">
        <f t="shared" si="140"/>
        <v/>
      </c>
    </row>
    <row r="391" spans="2:9" hidden="1">
      <c r="B391" s="34" t="s">
        <v>14</v>
      </c>
      <c r="C391" s="53" t="str">
        <f t="shared" ref="C391:I400" si="141">IF(C166="","",C166^2)</f>
        <v/>
      </c>
      <c r="D391" s="53" t="str">
        <f t="shared" si="141"/>
        <v/>
      </c>
      <c r="E391" s="53" t="str">
        <f t="shared" si="141"/>
        <v/>
      </c>
      <c r="F391" s="53" t="str">
        <f t="shared" si="141"/>
        <v/>
      </c>
      <c r="G391" s="53" t="str">
        <f t="shared" si="141"/>
        <v/>
      </c>
      <c r="H391" s="53" t="str">
        <f t="shared" si="141"/>
        <v/>
      </c>
      <c r="I391" s="53" t="str">
        <f t="shared" si="141"/>
        <v/>
      </c>
    </row>
    <row r="392" spans="2:9" hidden="1">
      <c r="B392" s="26" t="s">
        <v>14</v>
      </c>
      <c r="C392" s="39" t="str">
        <f t="shared" si="141"/>
        <v/>
      </c>
      <c r="D392" s="39" t="str">
        <f t="shared" si="141"/>
        <v/>
      </c>
      <c r="E392" s="39" t="str">
        <f t="shared" si="141"/>
        <v/>
      </c>
      <c r="F392" s="39" t="str">
        <f t="shared" si="141"/>
        <v/>
      </c>
      <c r="G392" s="39" t="str">
        <f t="shared" si="141"/>
        <v/>
      </c>
      <c r="H392" s="39" t="str">
        <f t="shared" si="141"/>
        <v/>
      </c>
      <c r="I392" s="39" t="str">
        <f t="shared" si="141"/>
        <v/>
      </c>
    </row>
    <row r="393" spans="2:9" hidden="1">
      <c r="B393" s="26" t="s">
        <v>14</v>
      </c>
      <c r="C393" s="39" t="str">
        <f t="shared" si="141"/>
        <v/>
      </c>
      <c r="D393" s="39" t="str">
        <f t="shared" si="141"/>
        <v/>
      </c>
      <c r="E393" s="39" t="str">
        <f t="shared" si="141"/>
        <v/>
      </c>
      <c r="F393" s="39" t="str">
        <f t="shared" si="141"/>
        <v/>
      </c>
      <c r="G393" s="39" t="str">
        <f t="shared" si="141"/>
        <v/>
      </c>
      <c r="H393" s="39" t="str">
        <f t="shared" si="141"/>
        <v/>
      </c>
      <c r="I393" s="39" t="str">
        <f t="shared" si="141"/>
        <v/>
      </c>
    </row>
    <row r="394" spans="2:9" hidden="1">
      <c r="B394" s="26" t="s">
        <v>14</v>
      </c>
      <c r="C394" s="39" t="str">
        <f t="shared" si="141"/>
        <v/>
      </c>
      <c r="D394" s="39" t="str">
        <f t="shared" si="141"/>
        <v/>
      </c>
      <c r="E394" s="39" t="str">
        <f t="shared" si="141"/>
        <v/>
      </c>
      <c r="F394" s="39" t="str">
        <f t="shared" si="141"/>
        <v/>
      </c>
      <c r="G394" s="39" t="str">
        <f t="shared" si="141"/>
        <v/>
      </c>
      <c r="H394" s="39" t="str">
        <f t="shared" si="141"/>
        <v/>
      </c>
      <c r="I394" s="39" t="str">
        <f t="shared" si="141"/>
        <v/>
      </c>
    </row>
    <row r="395" spans="2:9" hidden="1">
      <c r="B395" s="26" t="s">
        <v>14</v>
      </c>
      <c r="C395" s="39" t="str">
        <f t="shared" si="141"/>
        <v/>
      </c>
      <c r="D395" s="39" t="str">
        <f t="shared" si="141"/>
        <v/>
      </c>
      <c r="E395" s="39" t="str">
        <f t="shared" si="141"/>
        <v/>
      </c>
      <c r="F395" s="39" t="str">
        <f t="shared" si="141"/>
        <v/>
      </c>
      <c r="G395" s="39" t="str">
        <f t="shared" si="141"/>
        <v/>
      </c>
      <c r="H395" s="39" t="str">
        <f t="shared" si="141"/>
        <v/>
      </c>
      <c r="I395" s="39" t="str">
        <f t="shared" si="141"/>
        <v/>
      </c>
    </row>
    <row r="396" spans="2:9" hidden="1">
      <c r="B396" s="26" t="s">
        <v>14</v>
      </c>
      <c r="C396" s="39" t="str">
        <f t="shared" si="141"/>
        <v/>
      </c>
      <c r="D396" s="39" t="str">
        <f t="shared" si="141"/>
        <v/>
      </c>
      <c r="E396" s="39" t="str">
        <f t="shared" si="141"/>
        <v/>
      </c>
      <c r="F396" s="39" t="str">
        <f t="shared" si="141"/>
        <v/>
      </c>
      <c r="G396" s="39" t="str">
        <f t="shared" si="141"/>
        <v/>
      </c>
      <c r="H396" s="39" t="str">
        <f t="shared" si="141"/>
        <v/>
      </c>
      <c r="I396" s="39" t="str">
        <f t="shared" si="141"/>
        <v/>
      </c>
    </row>
    <row r="397" spans="2:9" hidden="1">
      <c r="B397" s="26" t="s">
        <v>14</v>
      </c>
      <c r="C397" s="39" t="str">
        <f t="shared" si="141"/>
        <v/>
      </c>
      <c r="D397" s="39" t="str">
        <f t="shared" si="141"/>
        <v/>
      </c>
      <c r="E397" s="39" t="str">
        <f t="shared" si="141"/>
        <v/>
      </c>
      <c r="F397" s="39" t="str">
        <f t="shared" si="141"/>
        <v/>
      </c>
      <c r="G397" s="39" t="str">
        <f t="shared" si="141"/>
        <v/>
      </c>
      <c r="H397" s="39" t="str">
        <f t="shared" si="141"/>
        <v/>
      </c>
      <c r="I397" s="39" t="str">
        <f t="shared" si="141"/>
        <v/>
      </c>
    </row>
    <row r="398" spans="2:9" hidden="1">
      <c r="B398" s="26" t="s">
        <v>14</v>
      </c>
      <c r="C398" s="39" t="str">
        <f t="shared" si="141"/>
        <v/>
      </c>
      <c r="D398" s="39" t="str">
        <f t="shared" si="141"/>
        <v/>
      </c>
      <c r="E398" s="39" t="str">
        <f t="shared" si="141"/>
        <v/>
      </c>
      <c r="F398" s="39" t="str">
        <f t="shared" si="141"/>
        <v/>
      </c>
      <c r="G398" s="39" t="str">
        <f t="shared" si="141"/>
        <v/>
      </c>
      <c r="H398" s="39" t="str">
        <f t="shared" si="141"/>
        <v/>
      </c>
      <c r="I398" s="39" t="str">
        <f t="shared" si="141"/>
        <v/>
      </c>
    </row>
    <row r="399" spans="2:9" hidden="1">
      <c r="B399" s="26" t="s">
        <v>14</v>
      </c>
      <c r="C399" s="39" t="str">
        <f t="shared" si="141"/>
        <v/>
      </c>
      <c r="D399" s="39" t="str">
        <f t="shared" si="141"/>
        <v/>
      </c>
      <c r="E399" s="39" t="str">
        <f t="shared" si="141"/>
        <v/>
      </c>
      <c r="F399" s="39" t="str">
        <f t="shared" si="141"/>
        <v/>
      </c>
      <c r="G399" s="39" t="str">
        <f t="shared" si="141"/>
        <v/>
      </c>
      <c r="H399" s="39" t="str">
        <f t="shared" si="141"/>
        <v/>
      </c>
      <c r="I399" s="39" t="str">
        <f t="shared" si="141"/>
        <v/>
      </c>
    </row>
    <row r="400" spans="2:9" hidden="1">
      <c r="B400" s="26" t="s">
        <v>14</v>
      </c>
      <c r="C400" s="39" t="str">
        <f t="shared" si="141"/>
        <v/>
      </c>
      <c r="D400" s="39" t="str">
        <f t="shared" si="141"/>
        <v/>
      </c>
      <c r="E400" s="39" t="str">
        <f t="shared" si="141"/>
        <v/>
      </c>
      <c r="F400" s="39" t="str">
        <f t="shared" si="141"/>
        <v/>
      </c>
      <c r="G400" s="39" t="str">
        <f t="shared" si="141"/>
        <v/>
      </c>
      <c r="H400" s="39" t="str">
        <f t="shared" si="141"/>
        <v/>
      </c>
      <c r="I400" s="39" t="str">
        <f t="shared" si="141"/>
        <v/>
      </c>
    </row>
    <row r="401" spans="2:9" hidden="1">
      <c r="B401" s="26" t="s">
        <v>14</v>
      </c>
      <c r="C401" s="39" t="str">
        <f t="shared" ref="C401:I410" si="142">IF(C176="","",C176^2)</f>
        <v/>
      </c>
      <c r="D401" s="39" t="str">
        <f t="shared" si="142"/>
        <v/>
      </c>
      <c r="E401" s="39" t="str">
        <f t="shared" si="142"/>
        <v/>
      </c>
      <c r="F401" s="39" t="str">
        <f t="shared" si="142"/>
        <v/>
      </c>
      <c r="G401" s="39" t="str">
        <f t="shared" si="142"/>
        <v/>
      </c>
      <c r="H401" s="39" t="str">
        <f t="shared" si="142"/>
        <v/>
      </c>
      <c r="I401" s="39" t="str">
        <f t="shared" si="142"/>
        <v/>
      </c>
    </row>
    <row r="402" spans="2:9" hidden="1">
      <c r="B402" s="26" t="s">
        <v>14</v>
      </c>
      <c r="C402" s="39" t="str">
        <f t="shared" si="142"/>
        <v/>
      </c>
      <c r="D402" s="39" t="str">
        <f t="shared" si="142"/>
        <v/>
      </c>
      <c r="E402" s="39" t="str">
        <f t="shared" si="142"/>
        <v/>
      </c>
      <c r="F402" s="39" t="str">
        <f t="shared" si="142"/>
        <v/>
      </c>
      <c r="G402" s="39" t="str">
        <f t="shared" si="142"/>
        <v/>
      </c>
      <c r="H402" s="39" t="str">
        <f t="shared" si="142"/>
        <v/>
      </c>
      <c r="I402" s="39" t="str">
        <f t="shared" si="142"/>
        <v/>
      </c>
    </row>
    <row r="403" spans="2:9" hidden="1">
      <c r="B403" s="26" t="s">
        <v>14</v>
      </c>
      <c r="C403" s="39" t="str">
        <f t="shared" si="142"/>
        <v/>
      </c>
      <c r="D403" s="39" t="str">
        <f t="shared" si="142"/>
        <v/>
      </c>
      <c r="E403" s="39" t="str">
        <f t="shared" si="142"/>
        <v/>
      </c>
      <c r="F403" s="39" t="str">
        <f t="shared" si="142"/>
        <v/>
      </c>
      <c r="G403" s="39" t="str">
        <f t="shared" si="142"/>
        <v/>
      </c>
      <c r="H403" s="39" t="str">
        <f t="shared" si="142"/>
        <v/>
      </c>
      <c r="I403" s="39" t="str">
        <f t="shared" si="142"/>
        <v/>
      </c>
    </row>
    <row r="404" spans="2:9" hidden="1">
      <c r="B404" s="26" t="s">
        <v>14</v>
      </c>
      <c r="C404" s="39" t="str">
        <f t="shared" si="142"/>
        <v/>
      </c>
      <c r="D404" s="39" t="str">
        <f t="shared" si="142"/>
        <v/>
      </c>
      <c r="E404" s="39" t="str">
        <f t="shared" si="142"/>
        <v/>
      </c>
      <c r="F404" s="39" t="str">
        <f t="shared" si="142"/>
        <v/>
      </c>
      <c r="G404" s="39" t="str">
        <f t="shared" si="142"/>
        <v/>
      </c>
      <c r="H404" s="39" t="str">
        <f t="shared" si="142"/>
        <v/>
      </c>
      <c r="I404" s="39" t="str">
        <f t="shared" si="142"/>
        <v/>
      </c>
    </row>
    <row r="405" spans="2:9" hidden="1">
      <c r="B405" s="26" t="s">
        <v>14</v>
      </c>
      <c r="C405" s="39" t="str">
        <f t="shared" si="142"/>
        <v/>
      </c>
      <c r="D405" s="39" t="str">
        <f t="shared" si="142"/>
        <v/>
      </c>
      <c r="E405" s="39" t="str">
        <f t="shared" si="142"/>
        <v/>
      </c>
      <c r="F405" s="39" t="str">
        <f t="shared" si="142"/>
        <v/>
      </c>
      <c r="G405" s="39" t="str">
        <f t="shared" si="142"/>
        <v/>
      </c>
      <c r="H405" s="39" t="str">
        <f t="shared" si="142"/>
        <v/>
      </c>
      <c r="I405" s="39" t="str">
        <f t="shared" si="142"/>
        <v/>
      </c>
    </row>
    <row r="406" spans="2:9" hidden="1">
      <c r="B406" s="26" t="s">
        <v>14</v>
      </c>
      <c r="C406" s="39" t="str">
        <f t="shared" si="142"/>
        <v/>
      </c>
      <c r="D406" s="39" t="str">
        <f t="shared" si="142"/>
        <v/>
      </c>
      <c r="E406" s="39" t="str">
        <f t="shared" si="142"/>
        <v/>
      </c>
      <c r="F406" s="39" t="str">
        <f t="shared" si="142"/>
        <v/>
      </c>
      <c r="G406" s="39" t="str">
        <f t="shared" si="142"/>
        <v/>
      </c>
      <c r="H406" s="39" t="str">
        <f t="shared" si="142"/>
        <v/>
      </c>
      <c r="I406" s="39" t="str">
        <f t="shared" si="142"/>
        <v/>
      </c>
    </row>
    <row r="407" spans="2:9" hidden="1">
      <c r="B407" s="26" t="s">
        <v>14</v>
      </c>
      <c r="C407" s="39" t="str">
        <f t="shared" si="142"/>
        <v/>
      </c>
      <c r="D407" s="39" t="str">
        <f t="shared" si="142"/>
        <v/>
      </c>
      <c r="E407" s="39" t="str">
        <f t="shared" si="142"/>
        <v/>
      </c>
      <c r="F407" s="39" t="str">
        <f t="shared" si="142"/>
        <v/>
      </c>
      <c r="G407" s="39" t="str">
        <f t="shared" si="142"/>
        <v/>
      </c>
      <c r="H407" s="39" t="str">
        <f t="shared" si="142"/>
        <v/>
      </c>
      <c r="I407" s="39" t="str">
        <f t="shared" si="142"/>
        <v/>
      </c>
    </row>
    <row r="408" spans="2:9" hidden="1">
      <c r="B408" s="26" t="s">
        <v>14</v>
      </c>
      <c r="C408" s="39" t="str">
        <f t="shared" si="142"/>
        <v/>
      </c>
      <c r="D408" s="39" t="str">
        <f t="shared" si="142"/>
        <v/>
      </c>
      <c r="E408" s="39" t="str">
        <f t="shared" si="142"/>
        <v/>
      </c>
      <c r="F408" s="39" t="str">
        <f t="shared" si="142"/>
        <v/>
      </c>
      <c r="G408" s="39" t="str">
        <f t="shared" si="142"/>
        <v/>
      </c>
      <c r="H408" s="39" t="str">
        <f t="shared" si="142"/>
        <v/>
      </c>
      <c r="I408" s="39" t="str">
        <f t="shared" si="142"/>
        <v/>
      </c>
    </row>
    <row r="409" spans="2:9" hidden="1">
      <c r="B409" s="26" t="s">
        <v>14</v>
      </c>
      <c r="C409" s="39" t="str">
        <f t="shared" si="142"/>
        <v/>
      </c>
      <c r="D409" s="39" t="str">
        <f t="shared" si="142"/>
        <v/>
      </c>
      <c r="E409" s="39" t="str">
        <f t="shared" si="142"/>
        <v/>
      </c>
      <c r="F409" s="39" t="str">
        <f t="shared" si="142"/>
        <v/>
      </c>
      <c r="G409" s="39" t="str">
        <f t="shared" si="142"/>
        <v/>
      </c>
      <c r="H409" s="39" t="str">
        <f t="shared" si="142"/>
        <v/>
      </c>
      <c r="I409" s="39" t="str">
        <f t="shared" si="142"/>
        <v/>
      </c>
    </row>
    <row r="410" spans="2:9" hidden="1">
      <c r="B410" s="26" t="s">
        <v>14</v>
      </c>
      <c r="C410" s="39" t="str">
        <f t="shared" si="142"/>
        <v/>
      </c>
      <c r="D410" s="39" t="str">
        <f t="shared" si="142"/>
        <v/>
      </c>
      <c r="E410" s="39" t="str">
        <f t="shared" si="142"/>
        <v/>
      </c>
      <c r="F410" s="39" t="str">
        <f t="shared" si="142"/>
        <v/>
      </c>
      <c r="G410" s="39" t="str">
        <f t="shared" si="142"/>
        <v/>
      </c>
      <c r="H410" s="39" t="str">
        <f t="shared" si="142"/>
        <v/>
      </c>
      <c r="I410" s="39" t="str">
        <f t="shared" si="142"/>
        <v/>
      </c>
    </row>
    <row r="411" spans="2:9" hidden="1">
      <c r="B411" s="26" t="s">
        <v>14</v>
      </c>
      <c r="C411" s="39" t="str">
        <f t="shared" ref="C411:I420" si="143">IF(C186="","",C186^2)</f>
        <v/>
      </c>
      <c r="D411" s="39" t="str">
        <f t="shared" si="143"/>
        <v/>
      </c>
      <c r="E411" s="39" t="str">
        <f t="shared" si="143"/>
        <v/>
      </c>
      <c r="F411" s="39" t="str">
        <f t="shared" si="143"/>
        <v/>
      </c>
      <c r="G411" s="39" t="str">
        <f t="shared" si="143"/>
        <v/>
      </c>
      <c r="H411" s="39" t="str">
        <f t="shared" si="143"/>
        <v/>
      </c>
      <c r="I411" s="39" t="str">
        <f t="shared" si="143"/>
        <v/>
      </c>
    </row>
    <row r="412" spans="2:9" hidden="1">
      <c r="B412" s="26" t="s">
        <v>14</v>
      </c>
      <c r="C412" s="39" t="str">
        <f t="shared" si="143"/>
        <v/>
      </c>
      <c r="D412" s="39" t="str">
        <f t="shared" si="143"/>
        <v/>
      </c>
      <c r="E412" s="39" t="str">
        <f t="shared" si="143"/>
        <v/>
      </c>
      <c r="F412" s="39" t="str">
        <f t="shared" si="143"/>
        <v/>
      </c>
      <c r="G412" s="39" t="str">
        <f t="shared" si="143"/>
        <v/>
      </c>
      <c r="H412" s="39" t="str">
        <f t="shared" si="143"/>
        <v/>
      </c>
      <c r="I412" s="39" t="str">
        <f t="shared" si="143"/>
        <v/>
      </c>
    </row>
    <row r="413" spans="2:9" hidden="1">
      <c r="B413" s="26" t="s">
        <v>14</v>
      </c>
      <c r="C413" s="39" t="str">
        <f t="shared" si="143"/>
        <v/>
      </c>
      <c r="D413" s="39" t="str">
        <f t="shared" si="143"/>
        <v/>
      </c>
      <c r="E413" s="39" t="str">
        <f t="shared" si="143"/>
        <v/>
      </c>
      <c r="F413" s="39" t="str">
        <f t="shared" si="143"/>
        <v/>
      </c>
      <c r="G413" s="39" t="str">
        <f t="shared" si="143"/>
        <v/>
      </c>
      <c r="H413" s="39" t="str">
        <f t="shared" si="143"/>
        <v/>
      </c>
      <c r="I413" s="39" t="str">
        <f t="shared" si="143"/>
        <v/>
      </c>
    </row>
    <row r="414" spans="2:9" hidden="1">
      <c r="B414" s="26" t="s">
        <v>14</v>
      </c>
      <c r="C414" s="39" t="str">
        <f t="shared" si="143"/>
        <v/>
      </c>
      <c r="D414" s="39" t="str">
        <f t="shared" si="143"/>
        <v/>
      </c>
      <c r="E414" s="39" t="str">
        <f t="shared" si="143"/>
        <v/>
      </c>
      <c r="F414" s="39" t="str">
        <f t="shared" si="143"/>
        <v/>
      </c>
      <c r="G414" s="39" t="str">
        <f t="shared" si="143"/>
        <v/>
      </c>
      <c r="H414" s="39" t="str">
        <f t="shared" si="143"/>
        <v/>
      </c>
      <c r="I414" s="39" t="str">
        <f t="shared" si="143"/>
        <v/>
      </c>
    </row>
    <row r="415" spans="2:9" hidden="1">
      <c r="B415" s="26" t="s">
        <v>14</v>
      </c>
      <c r="C415" s="39" t="str">
        <f t="shared" si="143"/>
        <v/>
      </c>
      <c r="D415" s="39" t="str">
        <f t="shared" si="143"/>
        <v/>
      </c>
      <c r="E415" s="39" t="str">
        <f t="shared" si="143"/>
        <v/>
      </c>
      <c r="F415" s="39" t="str">
        <f t="shared" si="143"/>
        <v/>
      </c>
      <c r="G415" s="39" t="str">
        <f t="shared" si="143"/>
        <v/>
      </c>
      <c r="H415" s="39" t="str">
        <f t="shared" si="143"/>
        <v/>
      </c>
      <c r="I415" s="39" t="str">
        <f t="shared" si="143"/>
        <v/>
      </c>
    </row>
    <row r="416" spans="2:9" hidden="1">
      <c r="B416" s="26" t="s">
        <v>14</v>
      </c>
      <c r="C416" s="39" t="str">
        <f t="shared" si="143"/>
        <v/>
      </c>
      <c r="D416" s="39" t="str">
        <f t="shared" si="143"/>
        <v/>
      </c>
      <c r="E416" s="39" t="str">
        <f t="shared" si="143"/>
        <v/>
      </c>
      <c r="F416" s="39" t="str">
        <f t="shared" si="143"/>
        <v/>
      </c>
      <c r="G416" s="39" t="str">
        <f t="shared" si="143"/>
        <v/>
      </c>
      <c r="H416" s="39" t="str">
        <f t="shared" si="143"/>
        <v/>
      </c>
      <c r="I416" s="39" t="str">
        <f t="shared" si="143"/>
        <v/>
      </c>
    </row>
    <row r="417" spans="2:9" hidden="1">
      <c r="B417" s="26" t="s">
        <v>14</v>
      </c>
      <c r="C417" s="39" t="str">
        <f t="shared" si="143"/>
        <v/>
      </c>
      <c r="D417" s="39" t="str">
        <f t="shared" si="143"/>
        <v/>
      </c>
      <c r="E417" s="39" t="str">
        <f t="shared" si="143"/>
        <v/>
      </c>
      <c r="F417" s="39" t="str">
        <f t="shared" si="143"/>
        <v/>
      </c>
      <c r="G417" s="39" t="str">
        <f t="shared" si="143"/>
        <v/>
      </c>
      <c r="H417" s="39" t="str">
        <f t="shared" si="143"/>
        <v/>
      </c>
      <c r="I417" s="39" t="str">
        <f t="shared" si="143"/>
        <v/>
      </c>
    </row>
    <row r="418" spans="2:9" hidden="1">
      <c r="B418" s="26" t="s">
        <v>14</v>
      </c>
      <c r="C418" s="39" t="str">
        <f t="shared" si="143"/>
        <v/>
      </c>
      <c r="D418" s="39" t="str">
        <f t="shared" si="143"/>
        <v/>
      </c>
      <c r="E418" s="39" t="str">
        <f t="shared" si="143"/>
        <v/>
      </c>
      <c r="F418" s="39" t="str">
        <f t="shared" si="143"/>
        <v/>
      </c>
      <c r="G418" s="39" t="str">
        <f t="shared" si="143"/>
        <v/>
      </c>
      <c r="H418" s="39" t="str">
        <f t="shared" si="143"/>
        <v/>
      </c>
      <c r="I418" s="39" t="str">
        <f t="shared" si="143"/>
        <v/>
      </c>
    </row>
    <row r="419" spans="2:9" hidden="1">
      <c r="B419" s="26" t="s">
        <v>14</v>
      </c>
      <c r="C419" s="39" t="str">
        <f t="shared" si="143"/>
        <v/>
      </c>
      <c r="D419" s="39" t="str">
        <f t="shared" si="143"/>
        <v/>
      </c>
      <c r="E419" s="39" t="str">
        <f t="shared" si="143"/>
        <v/>
      </c>
      <c r="F419" s="39" t="str">
        <f t="shared" si="143"/>
        <v/>
      </c>
      <c r="G419" s="39" t="str">
        <f t="shared" si="143"/>
        <v/>
      </c>
      <c r="H419" s="39" t="str">
        <f t="shared" si="143"/>
        <v/>
      </c>
      <c r="I419" s="39" t="str">
        <f t="shared" si="143"/>
        <v/>
      </c>
    </row>
    <row r="420" spans="2:9" ht="13.8" hidden="1" thickBot="1">
      <c r="B420" s="32" t="s">
        <v>14</v>
      </c>
      <c r="C420" s="52" t="str">
        <f t="shared" si="143"/>
        <v/>
      </c>
      <c r="D420" s="52" t="str">
        <f t="shared" si="143"/>
        <v/>
      </c>
      <c r="E420" s="52" t="str">
        <f t="shared" si="143"/>
        <v/>
      </c>
      <c r="F420" s="52" t="str">
        <f t="shared" si="143"/>
        <v/>
      </c>
      <c r="G420" s="52" t="str">
        <f t="shared" si="143"/>
        <v/>
      </c>
      <c r="H420" s="52" t="str">
        <f t="shared" si="143"/>
        <v/>
      </c>
      <c r="I420" s="52" t="str">
        <f t="shared" si="143"/>
        <v/>
      </c>
    </row>
    <row r="421" spans="2:9" hidden="1">
      <c r="B421" s="34" t="s">
        <v>15</v>
      </c>
      <c r="C421" s="53" t="str">
        <f t="shared" ref="C421:I430" si="144">IF(C196="","",C196^2)</f>
        <v/>
      </c>
      <c r="D421" s="53" t="str">
        <f t="shared" si="144"/>
        <v/>
      </c>
      <c r="E421" s="53" t="str">
        <f t="shared" si="144"/>
        <v/>
      </c>
      <c r="F421" s="53" t="str">
        <f t="shared" si="144"/>
        <v/>
      </c>
      <c r="G421" s="53" t="str">
        <f t="shared" si="144"/>
        <v/>
      </c>
      <c r="H421" s="53" t="str">
        <f t="shared" si="144"/>
        <v/>
      </c>
      <c r="I421" s="53" t="str">
        <f t="shared" si="144"/>
        <v/>
      </c>
    </row>
    <row r="422" spans="2:9" hidden="1">
      <c r="B422" s="26" t="s">
        <v>15</v>
      </c>
      <c r="C422" s="39" t="str">
        <f t="shared" si="144"/>
        <v/>
      </c>
      <c r="D422" s="39" t="str">
        <f t="shared" si="144"/>
        <v/>
      </c>
      <c r="E422" s="39" t="str">
        <f t="shared" si="144"/>
        <v/>
      </c>
      <c r="F422" s="39" t="str">
        <f t="shared" si="144"/>
        <v/>
      </c>
      <c r="G422" s="39" t="str">
        <f t="shared" si="144"/>
        <v/>
      </c>
      <c r="H422" s="39" t="str">
        <f t="shared" si="144"/>
        <v/>
      </c>
      <c r="I422" s="39" t="str">
        <f t="shared" si="144"/>
        <v/>
      </c>
    </row>
    <row r="423" spans="2:9" hidden="1">
      <c r="B423" s="26" t="s">
        <v>15</v>
      </c>
      <c r="C423" s="39" t="str">
        <f t="shared" si="144"/>
        <v/>
      </c>
      <c r="D423" s="39" t="str">
        <f t="shared" si="144"/>
        <v/>
      </c>
      <c r="E423" s="39" t="str">
        <f t="shared" si="144"/>
        <v/>
      </c>
      <c r="F423" s="39" t="str">
        <f t="shared" si="144"/>
        <v/>
      </c>
      <c r="G423" s="39" t="str">
        <f t="shared" si="144"/>
        <v/>
      </c>
      <c r="H423" s="39" t="str">
        <f t="shared" si="144"/>
        <v/>
      </c>
      <c r="I423" s="39" t="str">
        <f t="shared" si="144"/>
        <v/>
      </c>
    </row>
    <row r="424" spans="2:9" hidden="1">
      <c r="B424" s="26" t="s">
        <v>15</v>
      </c>
      <c r="C424" s="39" t="str">
        <f t="shared" si="144"/>
        <v/>
      </c>
      <c r="D424" s="39" t="str">
        <f t="shared" si="144"/>
        <v/>
      </c>
      <c r="E424" s="39" t="str">
        <f t="shared" si="144"/>
        <v/>
      </c>
      <c r="F424" s="39" t="str">
        <f t="shared" si="144"/>
        <v/>
      </c>
      <c r="G424" s="39" t="str">
        <f t="shared" si="144"/>
        <v/>
      </c>
      <c r="H424" s="39" t="str">
        <f t="shared" si="144"/>
        <v/>
      </c>
      <c r="I424" s="39" t="str">
        <f t="shared" si="144"/>
        <v/>
      </c>
    </row>
    <row r="425" spans="2:9" hidden="1">
      <c r="B425" s="26" t="s">
        <v>15</v>
      </c>
      <c r="C425" s="39" t="str">
        <f t="shared" si="144"/>
        <v/>
      </c>
      <c r="D425" s="39" t="str">
        <f t="shared" si="144"/>
        <v/>
      </c>
      <c r="E425" s="39" t="str">
        <f t="shared" si="144"/>
        <v/>
      </c>
      <c r="F425" s="39" t="str">
        <f t="shared" si="144"/>
        <v/>
      </c>
      <c r="G425" s="39" t="str">
        <f t="shared" si="144"/>
        <v/>
      </c>
      <c r="H425" s="39" t="str">
        <f t="shared" si="144"/>
        <v/>
      </c>
      <c r="I425" s="39" t="str">
        <f t="shared" si="144"/>
        <v/>
      </c>
    </row>
    <row r="426" spans="2:9" hidden="1">
      <c r="B426" s="26" t="s">
        <v>15</v>
      </c>
      <c r="C426" s="39" t="str">
        <f t="shared" si="144"/>
        <v/>
      </c>
      <c r="D426" s="39" t="str">
        <f t="shared" si="144"/>
        <v/>
      </c>
      <c r="E426" s="39" t="str">
        <f t="shared" si="144"/>
        <v/>
      </c>
      <c r="F426" s="39" t="str">
        <f t="shared" si="144"/>
        <v/>
      </c>
      <c r="G426" s="39" t="str">
        <f t="shared" si="144"/>
        <v/>
      </c>
      <c r="H426" s="39" t="str">
        <f t="shared" si="144"/>
        <v/>
      </c>
      <c r="I426" s="39" t="str">
        <f t="shared" si="144"/>
        <v/>
      </c>
    </row>
    <row r="427" spans="2:9" hidden="1">
      <c r="B427" s="26" t="s">
        <v>15</v>
      </c>
      <c r="C427" s="39" t="str">
        <f t="shared" si="144"/>
        <v/>
      </c>
      <c r="D427" s="39" t="str">
        <f t="shared" si="144"/>
        <v/>
      </c>
      <c r="E427" s="39" t="str">
        <f t="shared" si="144"/>
        <v/>
      </c>
      <c r="F427" s="39" t="str">
        <f t="shared" si="144"/>
        <v/>
      </c>
      <c r="G427" s="39" t="str">
        <f t="shared" si="144"/>
        <v/>
      </c>
      <c r="H427" s="39" t="str">
        <f t="shared" si="144"/>
        <v/>
      </c>
      <c r="I427" s="39" t="str">
        <f t="shared" si="144"/>
        <v/>
      </c>
    </row>
    <row r="428" spans="2:9" hidden="1">
      <c r="B428" s="26" t="s">
        <v>15</v>
      </c>
      <c r="C428" s="39" t="str">
        <f t="shared" si="144"/>
        <v/>
      </c>
      <c r="D428" s="39" t="str">
        <f t="shared" si="144"/>
        <v/>
      </c>
      <c r="E428" s="39" t="str">
        <f t="shared" si="144"/>
        <v/>
      </c>
      <c r="F428" s="39" t="str">
        <f t="shared" si="144"/>
        <v/>
      </c>
      <c r="G428" s="39" t="str">
        <f t="shared" si="144"/>
        <v/>
      </c>
      <c r="H428" s="39" t="str">
        <f t="shared" si="144"/>
        <v/>
      </c>
      <c r="I428" s="39" t="str">
        <f t="shared" si="144"/>
        <v/>
      </c>
    </row>
    <row r="429" spans="2:9" hidden="1">
      <c r="B429" s="26" t="s">
        <v>15</v>
      </c>
      <c r="C429" s="39" t="str">
        <f t="shared" si="144"/>
        <v/>
      </c>
      <c r="D429" s="39" t="str">
        <f t="shared" si="144"/>
        <v/>
      </c>
      <c r="E429" s="39" t="str">
        <f t="shared" si="144"/>
        <v/>
      </c>
      <c r="F429" s="39" t="str">
        <f t="shared" si="144"/>
        <v/>
      </c>
      <c r="G429" s="39" t="str">
        <f t="shared" si="144"/>
        <v/>
      </c>
      <c r="H429" s="39" t="str">
        <f t="shared" si="144"/>
        <v/>
      </c>
      <c r="I429" s="39" t="str">
        <f t="shared" si="144"/>
        <v/>
      </c>
    </row>
    <row r="430" spans="2:9" hidden="1">
      <c r="B430" s="26" t="s">
        <v>15</v>
      </c>
      <c r="C430" s="39" t="str">
        <f t="shared" si="144"/>
        <v/>
      </c>
      <c r="D430" s="39" t="str">
        <f t="shared" si="144"/>
        <v/>
      </c>
      <c r="E430" s="39" t="str">
        <f t="shared" si="144"/>
        <v/>
      </c>
      <c r="F430" s="39" t="str">
        <f t="shared" si="144"/>
        <v/>
      </c>
      <c r="G430" s="39" t="str">
        <f t="shared" si="144"/>
        <v/>
      </c>
      <c r="H430" s="39" t="str">
        <f t="shared" si="144"/>
        <v/>
      </c>
      <c r="I430" s="39" t="str">
        <f t="shared" si="144"/>
        <v/>
      </c>
    </row>
    <row r="431" spans="2:9" hidden="1">
      <c r="B431" s="26" t="s">
        <v>15</v>
      </c>
      <c r="C431" s="39" t="str">
        <f t="shared" ref="C431:I440" si="145">IF(C206="","",C206^2)</f>
        <v/>
      </c>
      <c r="D431" s="39" t="str">
        <f t="shared" si="145"/>
        <v/>
      </c>
      <c r="E431" s="39" t="str">
        <f t="shared" si="145"/>
        <v/>
      </c>
      <c r="F431" s="39" t="str">
        <f t="shared" si="145"/>
        <v/>
      </c>
      <c r="G431" s="39" t="str">
        <f t="shared" si="145"/>
        <v/>
      </c>
      <c r="H431" s="39" t="str">
        <f t="shared" si="145"/>
        <v/>
      </c>
      <c r="I431" s="39" t="str">
        <f t="shared" si="145"/>
        <v/>
      </c>
    </row>
    <row r="432" spans="2:9" hidden="1">
      <c r="B432" s="26" t="s">
        <v>15</v>
      </c>
      <c r="C432" s="39" t="str">
        <f t="shared" si="145"/>
        <v/>
      </c>
      <c r="D432" s="39" t="str">
        <f t="shared" si="145"/>
        <v/>
      </c>
      <c r="E432" s="39" t="str">
        <f t="shared" si="145"/>
        <v/>
      </c>
      <c r="F432" s="39" t="str">
        <f t="shared" si="145"/>
        <v/>
      </c>
      <c r="G432" s="39" t="str">
        <f t="shared" si="145"/>
        <v/>
      </c>
      <c r="H432" s="39" t="str">
        <f t="shared" si="145"/>
        <v/>
      </c>
      <c r="I432" s="39" t="str">
        <f t="shared" si="145"/>
        <v/>
      </c>
    </row>
    <row r="433" spans="2:9" hidden="1">
      <c r="B433" s="26" t="s">
        <v>15</v>
      </c>
      <c r="C433" s="39" t="str">
        <f t="shared" si="145"/>
        <v/>
      </c>
      <c r="D433" s="39" t="str">
        <f t="shared" si="145"/>
        <v/>
      </c>
      <c r="E433" s="39" t="str">
        <f t="shared" si="145"/>
        <v/>
      </c>
      <c r="F433" s="39" t="str">
        <f t="shared" si="145"/>
        <v/>
      </c>
      <c r="G433" s="39" t="str">
        <f t="shared" si="145"/>
        <v/>
      </c>
      <c r="H433" s="39" t="str">
        <f t="shared" si="145"/>
        <v/>
      </c>
      <c r="I433" s="39" t="str">
        <f t="shared" si="145"/>
        <v/>
      </c>
    </row>
    <row r="434" spans="2:9" hidden="1">
      <c r="B434" s="26" t="s">
        <v>15</v>
      </c>
      <c r="C434" s="39" t="str">
        <f t="shared" si="145"/>
        <v/>
      </c>
      <c r="D434" s="39" t="str">
        <f t="shared" si="145"/>
        <v/>
      </c>
      <c r="E434" s="39" t="str">
        <f t="shared" si="145"/>
        <v/>
      </c>
      <c r="F434" s="39" t="str">
        <f t="shared" si="145"/>
        <v/>
      </c>
      <c r="G434" s="39" t="str">
        <f t="shared" si="145"/>
        <v/>
      </c>
      <c r="H434" s="39" t="str">
        <f t="shared" si="145"/>
        <v/>
      </c>
      <c r="I434" s="39" t="str">
        <f t="shared" si="145"/>
        <v/>
      </c>
    </row>
    <row r="435" spans="2:9" hidden="1">
      <c r="B435" s="26" t="s">
        <v>15</v>
      </c>
      <c r="C435" s="39" t="str">
        <f t="shared" si="145"/>
        <v/>
      </c>
      <c r="D435" s="39" t="str">
        <f t="shared" si="145"/>
        <v/>
      </c>
      <c r="E435" s="39" t="str">
        <f t="shared" si="145"/>
        <v/>
      </c>
      <c r="F435" s="39" t="str">
        <f t="shared" si="145"/>
        <v/>
      </c>
      <c r="G435" s="39" t="str">
        <f t="shared" si="145"/>
        <v/>
      </c>
      <c r="H435" s="39" t="str">
        <f t="shared" si="145"/>
        <v/>
      </c>
      <c r="I435" s="39" t="str">
        <f t="shared" si="145"/>
        <v/>
      </c>
    </row>
    <row r="436" spans="2:9" hidden="1">
      <c r="B436" s="26" t="s">
        <v>15</v>
      </c>
      <c r="C436" s="39" t="str">
        <f t="shared" si="145"/>
        <v/>
      </c>
      <c r="D436" s="39" t="str">
        <f t="shared" si="145"/>
        <v/>
      </c>
      <c r="E436" s="39" t="str">
        <f t="shared" si="145"/>
        <v/>
      </c>
      <c r="F436" s="39" t="str">
        <f t="shared" si="145"/>
        <v/>
      </c>
      <c r="G436" s="39" t="str">
        <f t="shared" si="145"/>
        <v/>
      </c>
      <c r="H436" s="39" t="str">
        <f t="shared" si="145"/>
        <v/>
      </c>
      <c r="I436" s="39" t="str">
        <f t="shared" si="145"/>
        <v/>
      </c>
    </row>
    <row r="437" spans="2:9" hidden="1">
      <c r="B437" s="26" t="s">
        <v>15</v>
      </c>
      <c r="C437" s="39" t="str">
        <f t="shared" si="145"/>
        <v/>
      </c>
      <c r="D437" s="39" t="str">
        <f t="shared" si="145"/>
        <v/>
      </c>
      <c r="E437" s="39" t="str">
        <f t="shared" si="145"/>
        <v/>
      </c>
      <c r="F437" s="39" t="str">
        <f t="shared" si="145"/>
        <v/>
      </c>
      <c r="G437" s="39" t="str">
        <f t="shared" si="145"/>
        <v/>
      </c>
      <c r="H437" s="39" t="str">
        <f t="shared" si="145"/>
        <v/>
      </c>
      <c r="I437" s="39" t="str">
        <f t="shared" si="145"/>
        <v/>
      </c>
    </row>
    <row r="438" spans="2:9" hidden="1">
      <c r="B438" s="26" t="s">
        <v>15</v>
      </c>
      <c r="C438" s="39" t="str">
        <f t="shared" si="145"/>
        <v/>
      </c>
      <c r="D438" s="39" t="str">
        <f t="shared" si="145"/>
        <v/>
      </c>
      <c r="E438" s="39" t="str">
        <f t="shared" si="145"/>
        <v/>
      </c>
      <c r="F438" s="39" t="str">
        <f t="shared" si="145"/>
        <v/>
      </c>
      <c r="G438" s="39" t="str">
        <f t="shared" si="145"/>
        <v/>
      </c>
      <c r="H438" s="39" t="str">
        <f t="shared" si="145"/>
        <v/>
      </c>
      <c r="I438" s="39" t="str">
        <f t="shared" si="145"/>
        <v/>
      </c>
    </row>
    <row r="439" spans="2:9" hidden="1">
      <c r="B439" s="26" t="s">
        <v>15</v>
      </c>
      <c r="C439" s="39" t="str">
        <f t="shared" si="145"/>
        <v/>
      </c>
      <c r="D439" s="39" t="str">
        <f t="shared" si="145"/>
        <v/>
      </c>
      <c r="E439" s="39" t="str">
        <f t="shared" si="145"/>
        <v/>
      </c>
      <c r="F439" s="39" t="str">
        <f t="shared" si="145"/>
        <v/>
      </c>
      <c r="G439" s="39" t="str">
        <f t="shared" si="145"/>
        <v/>
      </c>
      <c r="H439" s="39" t="str">
        <f t="shared" si="145"/>
        <v/>
      </c>
      <c r="I439" s="39" t="str">
        <f t="shared" si="145"/>
        <v/>
      </c>
    </row>
    <row r="440" spans="2:9" hidden="1">
      <c r="B440" s="26" t="s">
        <v>15</v>
      </c>
      <c r="C440" s="39" t="str">
        <f t="shared" si="145"/>
        <v/>
      </c>
      <c r="D440" s="39" t="str">
        <f t="shared" si="145"/>
        <v/>
      </c>
      <c r="E440" s="39" t="str">
        <f t="shared" si="145"/>
        <v/>
      </c>
      <c r="F440" s="39" t="str">
        <f t="shared" si="145"/>
        <v/>
      </c>
      <c r="G440" s="39" t="str">
        <f t="shared" si="145"/>
        <v/>
      </c>
      <c r="H440" s="39" t="str">
        <f t="shared" si="145"/>
        <v/>
      </c>
      <c r="I440" s="39" t="str">
        <f t="shared" si="145"/>
        <v/>
      </c>
    </row>
    <row r="441" spans="2:9" hidden="1">
      <c r="B441" s="26" t="s">
        <v>15</v>
      </c>
      <c r="C441" s="39" t="str">
        <f t="shared" ref="C441:I449" si="146">IF(C216="","",C216^2)</f>
        <v/>
      </c>
      <c r="D441" s="39" t="str">
        <f t="shared" si="146"/>
        <v/>
      </c>
      <c r="E441" s="39" t="str">
        <f t="shared" si="146"/>
        <v/>
      </c>
      <c r="F441" s="39" t="str">
        <f t="shared" si="146"/>
        <v/>
      </c>
      <c r="G441" s="39" t="str">
        <f t="shared" si="146"/>
        <v/>
      </c>
      <c r="H441" s="39" t="str">
        <f t="shared" si="146"/>
        <v/>
      </c>
      <c r="I441" s="39" t="str">
        <f t="shared" si="146"/>
        <v/>
      </c>
    </row>
    <row r="442" spans="2:9" hidden="1">
      <c r="B442" s="26" t="s">
        <v>15</v>
      </c>
      <c r="C442" s="39" t="str">
        <f t="shared" si="146"/>
        <v/>
      </c>
      <c r="D442" s="39" t="str">
        <f t="shared" si="146"/>
        <v/>
      </c>
      <c r="E442" s="39" t="str">
        <f t="shared" si="146"/>
        <v/>
      </c>
      <c r="F442" s="39" t="str">
        <f t="shared" si="146"/>
        <v/>
      </c>
      <c r="G442" s="39" t="str">
        <f t="shared" si="146"/>
        <v/>
      </c>
      <c r="H442" s="39" t="str">
        <f t="shared" si="146"/>
        <v/>
      </c>
      <c r="I442" s="39" t="str">
        <f t="shared" si="146"/>
        <v/>
      </c>
    </row>
    <row r="443" spans="2:9" hidden="1">
      <c r="B443" s="26" t="s">
        <v>15</v>
      </c>
      <c r="C443" s="39" t="str">
        <f t="shared" si="146"/>
        <v/>
      </c>
      <c r="D443" s="39" t="str">
        <f t="shared" si="146"/>
        <v/>
      </c>
      <c r="E443" s="39" t="str">
        <f t="shared" si="146"/>
        <v/>
      </c>
      <c r="F443" s="39" t="str">
        <f t="shared" si="146"/>
        <v/>
      </c>
      <c r="G443" s="39" t="str">
        <f t="shared" si="146"/>
        <v/>
      </c>
      <c r="H443" s="39" t="str">
        <f t="shared" si="146"/>
        <v/>
      </c>
      <c r="I443" s="39" t="str">
        <f t="shared" si="146"/>
        <v/>
      </c>
    </row>
    <row r="444" spans="2:9" hidden="1">
      <c r="B444" s="26" t="s">
        <v>15</v>
      </c>
      <c r="C444" s="39" t="str">
        <f t="shared" si="146"/>
        <v/>
      </c>
      <c r="D444" s="39" t="str">
        <f t="shared" si="146"/>
        <v/>
      </c>
      <c r="E444" s="39" t="str">
        <f t="shared" si="146"/>
        <v/>
      </c>
      <c r="F444" s="39" t="str">
        <f t="shared" si="146"/>
        <v/>
      </c>
      <c r="G444" s="39" t="str">
        <f t="shared" si="146"/>
        <v/>
      </c>
      <c r="H444" s="39" t="str">
        <f t="shared" si="146"/>
        <v/>
      </c>
      <c r="I444" s="39" t="str">
        <f t="shared" si="146"/>
        <v/>
      </c>
    </row>
    <row r="445" spans="2:9" hidden="1">
      <c r="B445" s="26" t="s">
        <v>15</v>
      </c>
      <c r="C445" s="39" t="str">
        <f t="shared" si="146"/>
        <v/>
      </c>
      <c r="D445" s="39" t="str">
        <f t="shared" si="146"/>
        <v/>
      </c>
      <c r="E445" s="39" t="str">
        <f t="shared" si="146"/>
        <v/>
      </c>
      <c r="F445" s="39" t="str">
        <f t="shared" si="146"/>
        <v/>
      </c>
      <c r="G445" s="39" t="str">
        <f t="shared" si="146"/>
        <v/>
      </c>
      <c r="H445" s="39" t="str">
        <f t="shared" si="146"/>
        <v/>
      </c>
      <c r="I445" s="39" t="str">
        <f t="shared" si="146"/>
        <v/>
      </c>
    </row>
    <row r="446" spans="2:9" hidden="1">
      <c r="B446" s="26" t="s">
        <v>15</v>
      </c>
      <c r="C446" s="39" t="str">
        <f t="shared" si="146"/>
        <v/>
      </c>
      <c r="D446" s="39" t="str">
        <f t="shared" si="146"/>
        <v/>
      </c>
      <c r="E446" s="39" t="str">
        <f t="shared" si="146"/>
        <v/>
      </c>
      <c r="F446" s="39" t="str">
        <f t="shared" si="146"/>
        <v/>
      </c>
      <c r="G446" s="39" t="str">
        <f t="shared" si="146"/>
        <v/>
      </c>
      <c r="H446" s="39" t="str">
        <f t="shared" si="146"/>
        <v/>
      </c>
      <c r="I446" s="39" t="str">
        <f t="shared" si="146"/>
        <v/>
      </c>
    </row>
    <row r="447" spans="2:9" hidden="1">
      <c r="B447" s="26" t="s">
        <v>15</v>
      </c>
      <c r="C447" s="39" t="str">
        <f t="shared" si="146"/>
        <v/>
      </c>
      <c r="D447" s="39" t="str">
        <f t="shared" si="146"/>
        <v/>
      </c>
      <c r="E447" s="39" t="str">
        <f t="shared" si="146"/>
        <v/>
      </c>
      <c r="F447" s="39" t="str">
        <f t="shared" si="146"/>
        <v/>
      </c>
      <c r="G447" s="39" t="str">
        <f t="shared" si="146"/>
        <v/>
      </c>
      <c r="H447" s="39" t="str">
        <f t="shared" si="146"/>
        <v/>
      </c>
      <c r="I447" s="39" t="str">
        <f t="shared" si="146"/>
        <v/>
      </c>
    </row>
    <row r="448" spans="2:9" hidden="1">
      <c r="B448" s="26" t="s">
        <v>15</v>
      </c>
      <c r="C448" s="39" t="str">
        <f t="shared" si="146"/>
        <v/>
      </c>
      <c r="D448" s="39" t="str">
        <f t="shared" si="146"/>
        <v/>
      </c>
      <c r="E448" s="39" t="str">
        <f t="shared" si="146"/>
        <v/>
      </c>
      <c r="F448" s="39" t="str">
        <f t="shared" si="146"/>
        <v/>
      </c>
      <c r="G448" s="39" t="str">
        <f t="shared" si="146"/>
        <v/>
      </c>
      <c r="H448" s="39" t="str">
        <f t="shared" si="146"/>
        <v/>
      </c>
      <c r="I448" s="39" t="str">
        <f t="shared" si="146"/>
        <v/>
      </c>
    </row>
    <row r="449" spans="1:24" hidden="1">
      <c r="B449" s="26" t="s">
        <v>15</v>
      </c>
      <c r="C449" s="39" t="str">
        <f t="shared" si="146"/>
        <v/>
      </c>
      <c r="D449" s="39" t="str">
        <f t="shared" si="146"/>
        <v/>
      </c>
      <c r="E449" s="39" t="str">
        <f t="shared" si="146"/>
        <v/>
      </c>
      <c r="F449" s="39" t="str">
        <f t="shared" si="146"/>
        <v/>
      </c>
      <c r="G449" s="39" t="str">
        <f t="shared" si="146"/>
        <v/>
      </c>
      <c r="H449" s="39" t="str">
        <f t="shared" si="146"/>
        <v/>
      </c>
      <c r="I449" s="39" t="str">
        <f t="shared" si="146"/>
        <v/>
      </c>
    </row>
    <row r="450" spans="1:24" ht="13.8" hidden="1" thickBot="1">
      <c r="B450" s="32" t="s">
        <v>15</v>
      </c>
      <c r="C450" s="52" t="str">
        <f t="shared" ref="C450:I450" si="147">IF(C225="","",C225^2)</f>
        <v/>
      </c>
      <c r="D450" s="52" t="str">
        <f t="shared" si="147"/>
        <v/>
      </c>
      <c r="E450" s="52" t="str">
        <f t="shared" si="147"/>
        <v/>
      </c>
      <c r="F450" s="52" t="str">
        <f t="shared" si="147"/>
        <v/>
      </c>
      <c r="G450" s="52" t="str">
        <f t="shared" si="147"/>
        <v/>
      </c>
      <c r="H450" s="52" t="str">
        <f t="shared" si="147"/>
        <v/>
      </c>
      <c r="I450" s="52" t="str">
        <f t="shared" si="147"/>
        <v/>
      </c>
    </row>
    <row r="451" spans="1:24" hidden="1">
      <c r="B451" s="69"/>
      <c r="C451" s="69"/>
      <c r="D451" s="69"/>
      <c r="E451" s="69"/>
      <c r="F451" s="69"/>
      <c r="G451" s="69"/>
      <c r="H451" s="69"/>
      <c r="I451" s="69"/>
    </row>
    <row r="452" spans="1:24" hidden="1">
      <c r="A452" s="69" t="s">
        <v>108</v>
      </c>
      <c r="C452" s="69">
        <f>SUM(C241:I450)</f>
        <v>15369</v>
      </c>
      <c r="D452" s="69"/>
      <c r="E452" s="69"/>
      <c r="F452" s="69"/>
      <c r="G452" s="69"/>
      <c r="H452" s="69"/>
      <c r="I452" s="69"/>
    </row>
    <row r="453" spans="1:24" hidden="1">
      <c r="A453" s="7" t="s">
        <v>109</v>
      </c>
      <c r="B453" s="69"/>
      <c r="C453" s="69">
        <f>SUM(C16:I225)</f>
        <v>745</v>
      </c>
      <c r="D453" s="69"/>
      <c r="E453" s="69"/>
      <c r="F453" s="69"/>
      <c r="G453" s="69"/>
      <c r="H453" s="69"/>
      <c r="I453" s="69"/>
    </row>
    <row r="454" spans="1:24" hidden="1">
      <c r="A454" s="7" t="s">
        <v>111</v>
      </c>
      <c r="B454" s="69"/>
      <c r="C454" s="69">
        <f>COUNT(C16:I225)</f>
        <v>39</v>
      </c>
      <c r="D454" s="69"/>
      <c r="E454" s="69"/>
      <c r="F454" s="69"/>
      <c r="G454" s="69"/>
      <c r="H454" s="69"/>
      <c r="I454" s="69"/>
    </row>
    <row r="455" spans="1:24" hidden="1">
      <c r="A455" s="7" t="s">
        <v>110</v>
      </c>
      <c r="B455" s="69"/>
      <c r="C455" s="69">
        <f>((C453)^2)/C454</f>
        <v>14231.410256410256</v>
      </c>
      <c r="D455" s="69"/>
      <c r="E455" s="69"/>
      <c r="F455" s="69"/>
      <c r="G455" s="69"/>
      <c r="H455" s="69"/>
      <c r="I455" s="69"/>
    </row>
    <row r="456" spans="1:24" hidden="1">
      <c r="A456" s="7" t="s">
        <v>112</v>
      </c>
      <c r="C456" s="7">
        <f>C452-C455</f>
        <v>1137.5897435897441</v>
      </c>
    </row>
    <row r="457" spans="1:24" hidden="1">
      <c r="M457" s="20"/>
      <c r="N457" s="70"/>
      <c r="O457" s="20"/>
      <c r="P457" s="20"/>
      <c r="Q457" s="20"/>
      <c r="R457" s="20"/>
      <c r="S457" s="20"/>
      <c r="T457" s="20"/>
      <c r="U457" s="20"/>
      <c r="V457" s="20"/>
      <c r="W457" s="20"/>
      <c r="X457" s="20"/>
    </row>
    <row r="458" spans="1:24" hidden="1"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</row>
    <row r="459" spans="1:24" hidden="1">
      <c r="B459" s="23" t="s">
        <v>113</v>
      </c>
      <c r="C459" s="23" t="s">
        <v>80</v>
      </c>
      <c r="D459" s="23" t="s">
        <v>81</v>
      </c>
      <c r="E459" s="23" t="s">
        <v>82</v>
      </c>
      <c r="F459" s="23" t="s">
        <v>83</v>
      </c>
      <c r="G459" s="23" t="s">
        <v>84</v>
      </c>
      <c r="H459" s="23" t="s">
        <v>85</v>
      </c>
      <c r="I459" s="23" t="s">
        <v>86</v>
      </c>
      <c r="J459" s="23" t="s">
        <v>114</v>
      </c>
      <c r="K459" s="23" t="s">
        <v>118</v>
      </c>
      <c r="M459" s="20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0"/>
    </row>
    <row r="460" spans="1:24" hidden="1">
      <c r="B460" s="23" t="s">
        <v>71</v>
      </c>
      <c r="C460" s="23">
        <f>SUM(A1B1)</f>
        <v>71</v>
      </c>
      <c r="D460" s="23">
        <f>SUM(A2B1)</f>
        <v>78</v>
      </c>
      <c r="E460" s="23">
        <f>SUM(A3B1)</f>
        <v>105</v>
      </c>
      <c r="F460" s="23">
        <f>SUM(A4B1)</f>
        <v>103</v>
      </c>
      <c r="G460" s="23">
        <f>SUM(A5B1)</f>
        <v>0</v>
      </c>
      <c r="H460" s="23">
        <f>SUM(A6B1)</f>
        <v>0</v>
      </c>
      <c r="I460" s="23">
        <f>SUM(A7B1)</f>
        <v>0</v>
      </c>
      <c r="J460" s="23">
        <f>SUM(C460:I460)</f>
        <v>357</v>
      </c>
      <c r="K460" s="26">
        <f>J460^2</f>
        <v>127449</v>
      </c>
      <c r="M460" s="20"/>
      <c r="N460" s="22"/>
      <c r="O460" s="22"/>
      <c r="P460" s="22"/>
      <c r="Q460" s="22"/>
      <c r="R460" s="22"/>
      <c r="S460" s="22"/>
      <c r="T460" s="22"/>
      <c r="U460" s="22"/>
      <c r="V460" s="22"/>
      <c r="W460" s="20"/>
      <c r="X460" s="20"/>
    </row>
    <row r="461" spans="1:24" hidden="1">
      <c r="B461" s="23" t="s">
        <v>72</v>
      </c>
      <c r="C461" s="23">
        <f>SUM(A1B2)</f>
        <v>74</v>
      </c>
      <c r="D461" s="23">
        <f>SUM(A2B2)</f>
        <v>82</v>
      </c>
      <c r="E461" s="23">
        <f>SUM(A3B2)</f>
        <v>106</v>
      </c>
      <c r="F461" s="23">
        <f>SUM(A4B2)</f>
        <v>126</v>
      </c>
      <c r="G461" s="23">
        <f>SUM(A5B2)</f>
        <v>0</v>
      </c>
      <c r="H461" s="23">
        <f>SUM(A6B2)</f>
        <v>0</v>
      </c>
      <c r="I461" s="23">
        <f>SUM(A7B2)</f>
        <v>0</v>
      </c>
      <c r="J461" s="23">
        <f t="shared" ref="J461:J466" si="148">SUM(C461:I461)</f>
        <v>388</v>
      </c>
      <c r="K461" s="26">
        <f t="shared" ref="K461:K466" si="149">J461^2</f>
        <v>150544</v>
      </c>
      <c r="M461" s="20"/>
      <c r="N461" s="22"/>
      <c r="O461" s="22"/>
      <c r="P461" s="22"/>
      <c r="Q461" s="22"/>
      <c r="R461" s="22"/>
      <c r="S461" s="22"/>
      <c r="T461" s="22"/>
      <c r="U461" s="22"/>
      <c r="V461" s="22"/>
      <c r="W461" s="20"/>
      <c r="X461" s="20"/>
    </row>
    <row r="462" spans="1:24" hidden="1">
      <c r="B462" s="23" t="s">
        <v>73</v>
      </c>
      <c r="C462" s="23">
        <f>SUM(A1B3)</f>
        <v>0</v>
      </c>
      <c r="D462" s="23">
        <f>SUM(A2B3)</f>
        <v>0</v>
      </c>
      <c r="E462" s="23">
        <f>SUM(A3B3)</f>
        <v>0</v>
      </c>
      <c r="F462" s="23">
        <f>SUM(A4B3)</f>
        <v>0</v>
      </c>
      <c r="G462" s="23">
        <f>SUM(A5B3)</f>
        <v>0</v>
      </c>
      <c r="H462" s="23">
        <f>SUM(A6B3)</f>
        <v>0</v>
      </c>
      <c r="I462" s="23">
        <f>SUM(A7B3)</f>
        <v>0</v>
      </c>
      <c r="J462" s="23">
        <f t="shared" si="148"/>
        <v>0</v>
      </c>
      <c r="K462" s="26">
        <f t="shared" si="149"/>
        <v>0</v>
      </c>
      <c r="M462" s="20"/>
      <c r="N462" s="22"/>
      <c r="O462" s="22"/>
      <c r="P462" s="22"/>
      <c r="Q462" s="22"/>
      <c r="R462" s="22"/>
      <c r="S462" s="22"/>
      <c r="T462" s="22"/>
      <c r="U462" s="22"/>
      <c r="V462" s="22"/>
      <c r="W462" s="20"/>
      <c r="X462" s="20"/>
    </row>
    <row r="463" spans="1:24" hidden="1">
      <c r="B463" s="23" t="s">
        <v>74</v>
      </c>
      <c r="C463" s="23">
        <f>SUM(A1B4)</f>
        <v>0</v>
      </c>
      <c r="D463" s="23">
        <f>SUM(A2B4)</f>
        <v>0</v>
      </c>
      <c r="E463" s="23">
        <f>SUM(A3B4)</f>
        <v>0</v>
      </c>
      <c r="F463" s="23">
        <f>SUM(A4B4)</f>
        <v>0</v>
      </c>
      <c r="G463" s="23">
        <f>SUM(A5B4)</f>
        <v>0</v>
      </c>
      <c r="H463" s="23">
        <f>SUM(A6B4)</f>
        <v>0</v>
      </c>
      <c r="I463" s="23">
        <f>SUM(A7B4)</f>
        <v>0</v>
      </c>
      <c r="J463" s="23">
        <f t="shared" si="148"/>
        <v>0</v>
      </c>
      <c r="K463" s="26">
        <f t="shared" si="149"/>
        <v>0</v>
      </c>
      <c r="M463" s="20"/>
      <c r="N463" s="22"/>
      <c r="O463" s="22"/>
      <c r="P463" s="22"/>
      <c r="Q463" s="22"/>
      <c r="R463" s="22"/>
      <c r="S463" s="22"/>
      <c r="T463" s="22"/>
      <c r="U463" s="22"/>
      <c r="V463" s="22"/>
      <c r="W463" s="20"/>
      <c r="X463" s="20"/>
    </row>
    <row r="464" spans="1:24" hidden="1">
      <c r="B464" s="23" t="s">
        <v>75</v>
      </c>
      <c r="C464" s="23">
        <f>SUM(A1B5)</f>
        <v>0</v>
      </c>
      <c r="D464" s="23">
        <f>SUM(A2B5)</f>
        <v>0</v>
      </c>
      <c r="E464" s="23">
        <f>SUM(A3B5)</f>
        <v>0</v>
      </c>
      <c r="F464" s="23">
        <f>SUM(A4B5)</f>
        <v>0</v>
      </c>
      <c r="G464" s="23">
        <f>SUM(A5B5)</f>
        <v>0</v>
      </c>
      <c r="H464" s="23">
        <f>SUM(A6B5)</f>
        <v>0</v>
      </c>
      <c r="I464" s="23">
        <f>SUM(A7B5)</f>
        <v>0</v>
      </c>
      <c r="J464" s="23">
        <f t="shared" si="148"/>
        <v>0</v>
      </c>
      <c r="K464" s="26">
        <f t="shared" si="149"/>
        <v>0</v>
      </c>
      <c r="M464" s="20"/>
      <c r="N464" s="22"/>
      <c r="O464" s="22"/>
      <c r="P464" s="22"/>
      <c r="Q464" s="22"/>
      <c r="R464" s="22"/>
      <c r="S464" s="22"/>
      <c r="T464" s="22"/>
      <c r="U464" s="22"/>
      <c r="V464" s="22"/>
      <c r="W464" s="20"/>
      <c r="X464" s="20"/>
    </row>
    <row r="465" spans="1:24" hidden="1">
      <c r="B465" s="23" t="s">
        <v>76</v>
      </c>
      <c r="C465" s="23">
        <f>SUM(A1B6)</f>
        <v>0</v>
      </c>
      <c r="D465" s="23">
        <f>SUM(A2B6)</f>
        <v>0</v>
      </c>
      <c r="E465" s="23">
        <f>SUM(A3B6)</f>
        <v>0</v>
      </c>
      <c r="F465" s="23">
        <f>SUM(A4B6)</f>
        <v>0</v>
      </c>
      <c r="G465" s="23">
        <f>SUM(A5B6)</f>
        <v>0</v>
      </c>
      <c r="H465" s="23">
        <f>SUM(A6B6)</f>
        <v>0</v>
      </c>
      <c r="I465" s="23">
        <f>SUM(A7B6)</f>
        <v>0</v>
      </c>
      <c r="J465" s="23">
        <f t="shared" si="148"/>
        <v>0</v>
      </c>
      <c r="K465" s="26">
        <f t="shared" si="149"/>
        <v>0</v>
      </c>
      <c r="M465" s="20"/>
      <c r="N465" s="22"/>
      <c r="O465" s="22"/>
      <c r="P465" s="22"/>
      <c r="Q465" s="22"/>
      <c r="R465" s="22"/>
      <c r="S465" s="22"/>
      <c r="T465" s="22"/>
      <c r="U465" s="22"/>
      <c r="V465" s="22"/>
      <c r="W465" s="20"/>
      <c r="X465" s="20"/>
    </row>
    <row r="466" spans="1:24" hidden="1">
      <c r="B466" s="23" t="s">
        <v>77</v>
      </c>
      <c r="C466" s="43">
        <f>SUM(A1B7)</f>
        <v>0</v>
      </c>
      <c r="D466" s="43">
        <f>SUM(A2B7)</f>
        <v>0</v>
      </c>
      <c r="E466" s="43">
        <f>SUM(A3B7)</f>
        <v>0</v>
      </c>
      <c r="F466" s="43">
        <f>SUM(A4B7)</f>
        <v>0</v>
      </c>
      <c r="G466" s="43">
        <f>SUM(A5B7)</f>
        <v>0</v>
      </c>
      <c r="H466" s="43">
        <f>SUM(A6B7)</f>
        <v>0</v>
      </c>
      <c r="I466" s="43">
        <f>SUM(A7B7)</f>
        <v>0</v>
      </c>
      <c r="J466" s="23">
        <f t="shared" si="148"/>
        <v>0</v>
      </c>
      <c r="K466" s="26">
        <f t="shared" si="149"/>
        <v>0</v>
      </c>
      <c r="M466" s="20"/>
      <c r="N466" s="22"/>
      <c r="O466" s="22"/>
      <c r="P466" s="22"/>
      <c r="Q466" s="22"/>
      <c r="R466" s="22"/>
      <c r="S466" s="22"/>
      <c r="T466" s="22"/>
      <c r="U466" s="22"/>
      <c r="V466" s="22"/>
      <c r="W466" s="20"/>
      <c r="X466" s="20"/>
    </row>
    <row r="467" spans="1:24" hidden="1">
      <c r="A467" s="7" t="s">
        <v>115</v>
      </c>
      <c r="C467" s="23">
        <f>SUM(C460:C466)</f>
        <v>145</v>
      </c>
      <c r="D467" s="23">
        <f t="shared" ref="D467:J467" si="150">SUM(D460:D466)</f>
        <v>160</v>
      </c>
      <c r="E467" s="23">
        <f t="shared" si="150"/>
        <v>211</v>
      </c>
      <c r="F467" s="23">
        <f t="shared" si="150"/>
        <v>229</v>
      </c>
      <c r="G467" s="23">
        <f t="shared" si="150"/>
        <v>0</v>
      </c>
      <c r="H467" s="23">
        <f t="shared" si="150"/>
        <v>0</v>
      </c>
      <c r="I467" s="23">
        <f t="shared" si="150"/>
        <v>0</v>
      </c>
      <c r="J467" s="71">
        <f t="shared" si="150"/>
        <v>745</v>
      </c>
      <c r="M467" s="20"/>
      <c r="N467" s="20"/>
      <c r="O467" s="22"/>
      <c r="P467" s="22"/>
      <c r="Q467" s="22"/>
      <c r="R467" s="22"/>
      <c r="S467" s="22"/>
      <c r="T467" s="22"/>
      <c r="U467" s="22"/>
      <c r="V467" s="22"/>
      <c r="W467" s="20"/>
      <c r="X467" s="20"/>
    </row>
    <row r="468" spans="1:24" hidden="1">
      <c r="A468" s="7" t="s">
        <v>118</v>
      </c>
      <c r="C468" s="23">
        <f>C467^2</f>
        <v>21025</v>
      </c>
      <c r="D468" s="23">
        <f t="shared" ref="D468:I468" si="151">D467^2</f>
        <v>25600</v>
      </c>
      <c r="E468" s="23">
        <f t="shared" si="151"/>
        <v>44521</v>
      </c>
      <c r="F468" s="23">
        <f t="shared" si="151"/>
        <v>52441</v>
      </c>
      <c r="G468" s="23">
        <f t="shared" si="151"/>
        <v>0</v>
      </c>
      <c r="H468" s="23">
        <f t="shared" si="151"/>
        <v>0</v>
      </c>
      <c r="I468" s="23">
        <f t="shared" si="151"/>
        <v>0</v>
      </c>
      <c r="J468" s="22"/>
      <c r="M468" s="20"/>
      <c r="N468" s="20"/>
      <c r="O468" s="22"/>
      <c r="P468" s="22"/>
      <c r="Q468" s="22"/>
      <c r="R468" s="22"/>
      <c r="S468" s="22"/>
      <c r="T468" s="22"/>
      <c r="U468" s="22"/>
      <c r="V468" s="22"/>
      <c r="W468" s="20"/>
      <c r="X468" s="20"/>
    </row>
    <row r="469" spans="1:24" hidden="1">
      <c r="C469" s="22"/>
      <c r="D469" s="22"/>
      <c r="E469" s="22"/>
      <c r="F469" s="22"/>
      <c r="G469" s="22"/>
      <c r="H469" s="22"/>
      <c r="I469" s="22"/>
      <c r="J469" s="22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</row>
    <row r="470" spans="1:24" hidden="1">
      <c r="C470" s="22"/>
      <c r="D470" s="22"/>
      <c r="E470" s="22"/>
      <c r="F470" s="22"/>
      <c r="G470" s="22"/>
      <c r="H470" s="22"/>
      <c r="I470" s="22"/>
      <c r="J470" s="22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</row>
    <row r="471" spans="1:24" hidden="1">
      <c r="B471" s="23" t="s">
        <v>118</v>
      </c>
      <c r="C471" s="23" t="s">
        <v>80</v>
      </c>
      <c r="D471" s="23" t="s">
        <v>81</v>
      </c>
      <c r="E471" s="23" t="s">
        <v>82</v>
      </c>
      <c r="F471" s="23" t="s">
        <v>83</v>
      </c>
      <c r="G471" s="23" t="s">
        <v>84</v>
      </c>
      <c r="H471" s="23" t="s">
        <v>85</v>
      </c>
      <c r="I471" s="23" t="s">
        <v>86</v>
      </c>
      <c r="J471" s="22"/>
    </row>
    <row r="472" spans="1:24" hidden="1">
      <c r="B472" s="23" t="s">
        <v>71</v>
      </c>
      <c r="C472" s="22">
        <f>C460^2</f>
        <v>5041</v>
      </c>
      <c r="D472" s="22">
        <f t="shared" ref="D472:I472" si="152">D460^2</f>
        <v>6084</v>
      </c>
      <c r="E472" s="22">
        <f t="shared" si="152"/>
        <v>11025</v>
      </c>
      <c r="F472" s="22">
        <f t="shared" si="152"/>
        <v>10609</v>
      </c>
      <c r="G472" s="22">
        <f t="shared" si="152"/>
        <v>0</v>
      </c>
      <c r="H472" s="22">
        <f t="shared" si="152"/>
        <v>0</v>
      </c>
      <c r="I472" s="22">
        <f t="shared" si="152"/>
        <v>0</v>
      </c>
      <c r="J472" s="22"/>
    </row>
    <row r="473" spans="1:24" hidden="1">
      <c r="B473" s="23" t="s">
        <v>72</v>
      </c>
      <c r="C473" s="22">
        <f>C461^2</f>
        <v>5476</v>
      </c>
      <c r="D473" s="22">
        <f t="shared" ref="D473:I476" si="153">D461^2</f>
        <v>6724</v>
      </c>
      <c r="E473" s="22">
        <f t="shared" si="153"/>
        <v>11236</v>
      </c>
      <c r="F473" s="22">
        <f t="shared" si="153"/>
        <v>15876</v>
      </c>
      <c r="G473" s="22">
        <f t="shared" si="153"/>
        <v>0</v>
      </c>
      <c r="H473" s="22">
        <f t="shared" si="153"/>
        <v>0</v>
      </c>
      <c r="I473" s="22">
        <f t="shared" si="153"/>
        <v>0</v>
      </c>
      <c r="J473" s="22"/>
    </row>
    <row r="474" spans="1:24" hidden="1">
      <c r="B474" s="23" t="s">
        <v>73</v>
      </c>
      <c r="C474" s="22">
        <f>C462^2</f>
        <v>0</v>
      </c>
      <c r="D474" s="22">
        <f t="shared" si="153"/>
        <v>0</v>
      </c>
      <c r="E474" s="22">
        <f t="shared" si="153"/>
        <v>0</v>
      </c>
      <c r="F474" s="22">
        <f t="shared" si="153"/>
        <v>0</v>
      </c>
      <c r="G474" s="22">
        <f t="shared" si="153"/>
        <v>0</v>
      </c>
      <c r="H474" s="22">
        <f t="shared" si="153"/>
        <v>0</v>
      </c>
      <c r="I474" s="22">
        <f t="shared" si="153"/>
        <v>0</v>
      </c>
      <c r="J474" s="22"/>
    </row>
    <row r="475" spans="1:24" hidden="1">
      <c r="B475" s="23" t="s">
        <v>74</v>
      </c>
      <c r="C475" s="22">
        <f>C463^2</f>
        <v>0</v>
      </c>
      <c r="D475" s="22">
        <f t="shared" si="153"/>
        <v>0</v>
      </c>
      <c r="E475" s="22">
        <f t="shared" si="153"/>
        <v>0</v>
      </c>
      <c r="F475" s="22">
        <f t="shared" si="153"/>
        <v>0</v>
      </c>
      <c r="G475" s="22">
        <f t="shared" si="153"/>
        <v>0</v>
      </c>
      <c r="H475" s="22">
        <f t="shared" si="153"/>
        <v>0</v>
      </c>
      <c r="I475" s="22">
        <f t="shared" si="153"/>
        <v>0</v>
      </c>
      <c r="J475" s="22"/>
    </row>
    <row r="476" spans="1:24" hidden="1">
      <c r="B476" s="23" t="s">
        <v>75</v>
      </c>
      <c r="C476" s="22">
        <f>C464^2</f>
        <v>0</v>
      </c>
      <c r="D476" s="22">
        <f t="shared" si="153"/>
        <v>0</v>
      </c>
      <c r="E476" s="22">
        <f t="shared" si="153"/>
        <v>0</v>
      </c>
      <c r="F476" s="22">
        <f t="shared" si="153"/>
        <v>0</v>
      </c>
      <c r="G476" s="22">
        <f t="shared" si="153"/>
        <v>0</v>
      </c>
      <c r="H476" s="22">
        <f t="shared" si="153"/>
        <v>0</v>
      </c>
      <c r="I476" s="22">
        <f t="shared" si="153"/>
        <v>0</v>
      </c>
      <c r="J476" s="22"/>
    </row>
    <row r="477" spans="1:24" hidden="1">
      <c r="B477" s="23" t="s">
        <v>76</v>
      </c>
      <c r="C477" s="22">
        <f t="shared" ref="C477:I477" si="154">C465^2</f>
        <v>0</v>
      </c>
      <c r="D477" s="22">
        <f t="shared" si="154"/>
        <v>0</v>
      </c>
      <c r="E477" s="22">
        <f t="shared" si="154"/>
        <v>0</v>
      </c>
      <c r="F477" s="22">
        <f t="shared" si="154"/>
        <v>0</v>
      </c>
      <c r="G477" s="22">
        <f t="shared" si="154"/>
        <v>0</v>
      </c>
      <c r="H477" s="22">
        <f t="shared" si="154"/>
        <v>0</v>
      </c>
      <c r="I477" s="22">
        <f t="shared" si="154"/>
        <v>0</v>
      </c>
      <c r="J477" s="22"/>
    </row>
    <row r="478" spans="1:24" ht="13.8" hidden="1" thickBot="1">
      <c r="B478" s="23" t="s">
        <v>77</v>
      </c>
      <c r="C478" s="22">
        <f t="shared" ref="C478:I478" si="155">C466^2</f>
        <v>0</v>
      </c>
      <c r="D478" s="22">
        <f t="shared" si="155"/>
        <v>0</v>
      </c>
      <c r="E478" s="22">
        <f t="shared" si="155"/>
        <v>0</v>
      </c>
      <c r="F478" s="22">
        <f t="shared" si="155"/>
        <v>0</v>
      </c>
      <c r="G478" s="22">
        <f t="shared" si="155"/>
        <v>0</v>
      </c>
      <c r="H478" s="22">
        <f t="shared" si="155"/>
        <v>0</v>
      </c>
      <c r="I478" s="22">
        <f t="shared" si="155"/>
        <v>0</v>
      </c>
      <c r="J478" s="22"/>
    </row>
    <row r="479" spans="1:24" ht="13.8" hidden="1" thickBot="1">
      <c r="C479" s="22"/>
      <c r="D479" s="22"/>
      <c r="E479" s="22"/>
      <c r="F479" s="22"/>
      <c r="G479" s="22"/>
      <c r="H479" s="22"/>
      <c r="I479" s="22"/>
      <c r="J479" s="59">
        <f>SUM(C472:I478)</f>
        <v>72071</v>
      </c>
    </row>
    <row r="480" spans="1:24" hidden="1">
      <c r="C480" s="22"/>
      <c r="D480" s="22"/>
      <c r="E480" s="22"/>
      <c r="F480" s="22"/>
      <c r="G480" s="22"/>
      <c r="H480" s="22"/>
      <c r="I480" s="22"/>
      <c r="J480" s="22"/>
    </row>
    <row r="481" spans="1:10" hidden="1">
      <c r="C481" s="22"/>
      <c r="D481" s="22"/>
      <c r="E481" s="22"/>
      <c r="F481" s="22"/>
      <c r="G481" s="22"/>
      <c r="H481" s="22"/>
      <c r="I481" s="22"/>
      <c r="J481" s="22"/>
    </row>
    <row r="482" spans="1:10" hidden="1">
      <c r="C482" s="22"/>
      <c r="D482" s="22"/>
      <c r="E482" s="22"/>
      <c r="F482" s="22"/>
      <c r="G482" s="22"/>
      <c r="H482" s="22"/>
      <c r="I482" s="22"/>
      <c r="J482" s="22"/>
    </row>
    <row r="483" spans="1:10" hidden="1">
      <c r="C483" s="22"/>
      <c r="D483" s="22"/>
      <c r="E483" s="22"/>
      <c r="F483" s="22"/>
      <c r="G483" s="22"/>
      <c r="H483" s="22"/>
      <c r="I483" s="22"/>
      <c r="J483" s="22"/>
    </row>
    <row r="484" spans="1:10" hidden="1">
      <c r="C484" s="22"/>
      <c r="D484" s="22"/>
      <c r="E484" s="22"/>
      <c r="F484" s="22"/>
      <c r="G484" s="22"/>
      <c r="H484" s="22"/>
      <c r="I484" s="22"/>
      <c r="J484" s="22"/>
    </row>
    <row r="485" spans="1:10" hidden="1"/>
    <row r="486" spans="1:10" hidden="1">
      <c r="B486" s="23" t="s">
        <v>117</v>
      </c>
      <c r="C486" s="23" t="s">
        <v>80</v>
      </c>
      <c r="D486" s="23" t="s">
        <v>81</v>
      </c>
      <c r="E486" s="23" t="s">
        <v>82</v>
      </c>
      <c r="F486" s="23" t="s">
        <v>83</v>
      </c>
      <c r="G486" s="23" t="s">
        <v>84</v>
      </c>
      <c r="H486" s="23" t="s">
        <v>85</v>
      </c>
      <c r="I486" s="23" t="s">
        <v>86</v>
      </c>
      <c r="J486" s="23" t="s">
        <v>114</v>
      </c>
    </row>
    <row r="487" spans="1:10" hidden="1">
      <c r="B487" s="23" t="s">
        <v>71</v>
      </c>
      <c r="C487" s="23">
        <f>COUNT(A1B1)</f>
        <v>5</v>
      </c>
      <c r="D487" s="23">
        <f>COUNT(A2B1)</f>
        <v>5</v>
      </c>
      <c r="E487" s="23">
        <f>COUNT(A3B1)</f>
        <v>5</v>
      </c>
      <c r="F487" s="23">
        <f>COUNT(A4B1)</f>
        <v>4</v>
      </c>
      <c r="G487" s="23">
        <f>COUNT(A5B1)</f>
        <v>0</v>
      </c>
      <c r="H487" s="23">
        <f>COUNT(A6B1)</f>
        <v>0</v>
      </c>
      <c r="I487" s="23">
        <f>COUNT(A7B1)</f>
        <v>0</v>
      </c>
      <c r="J487" s="23">
        <f>SUM(C487:I487)</f>
        <v>19</v>
      </c>
    </row>
    <row r="488" spans="1:10" hidden="1">
      <c r="B488" s="23" t="s">
        <v>72</v>
      </c>
      <c r="C488" s="23">
        <f>COUNT(A1B2)</f>
        <v>5</v>
      </c>
      <c r="D488" s="23">
        <f>COUNT(A2B2)</f>
        <v>5</v>
      </c>
      <c r="E488" s="23">
        <f>COUNT(A3B2)</f>
        <v>5</v>
      </c>
      <c r="F488" s="23">
        <f>COUNT(A4B2)</f>
        <v>5</v>
      </c>
      <c r="G488" s="23">
        <f>COUNT(A5B2)</f>
        <v>0</v>
      </c>
      <c r="H488" s="23">
        <f>COUNT(A6B2)</f>
        <v>0</v>
      </c>
      <c r="I488" s="23">
        <f>COUNT(A7B2)</f>
        <v>0</v>
      </c>
      <c r="J488" s="23">
        <f t="shared" ref="J488:J493" si="156">SUM(C488:I488)</f>
        <v>20</v>
      </c>
    </row>
    <row r="489" spans="1:10" hidden="1">
      <c r="B489" s="23" t="s">
        <v>73</v>
      </c>
      <c r="C489" s="23">
        <f>COUNT(A1B3)</f>
        <v>0</v>
      </c>
      <c r="D489" s="23">
        <f>COUNT(A2B3)</f>
        <v>0</v>
      </c>
      <c r="E489" s="23">
        <f>COUNT(A3B3)</f>
        <v>0</v>
      </c>
      <c r="F489" s="23">
        <f>COUNT(A4B3)</f>
        <v>0</v>
      </c>
      <c r="G489" s="23">
        <f>COUNT(A5B3)</f>
        <v>0</v>
      </c>
      <c r="H489" s="23">
        <f>COUNT(A6B3)</f>
        <v>0</v>
      </c>
      <c r="I489" s="23">
        <f>COUNT(A7B3)</f>
        <v>0</v>
      </c>
      <c r="J489" s="23">
        <f t="shared" si="156"/>
        <v>0</v>
      </c>
    </row>
    <row r="490" spans="1:10" hidden="1">
      <c r="B490" s="23" t="s">
        <v>74</v>
      </c>
      <c r="C490" s="23">
        <f>COUNT(A1B4)</f>
        <v>0</v>
      </c>
      <c r="D490" s="23">
        <f>COUNT(A2B4)</f>
        <v>0</v>
      </c>
      <c r="E490" s="23">
        <f>COUNT(A3B4)</f>
        <v>0</v>
      </c>
      <c r="F490" s="23">
        <f>COUNT(A4B4)</f>
        <v>0</v>
      </c>
      <c r="G490" s="23">
        <f>COUNT(A5B4)</f>
        <v>0</v>
      </c>
      <c r="H490" s="23">
        <f>COUNT(A6B4)</f>
        <v>0</v>
      </c>
      <c r="I490" s="23">
        <f>COUNT(A7B4)</f>
        <v>0</v>
      </c>
      <c r="J490" s="23">
        <f t="shared" si="156"/>
        <v>0</v>
      </c>
    </row>
    <row r="491" spans="1:10" hidden="1">
      <c r="B491" s="23" t="s">
        <v>75</v>
      </c>
      <c r="C491" s="23">
        <f>COUNT(A1B5)</f>
        <v>0</v>
      </c>
      <c r="D491" s="23">
        <f>COUNT(A2B5)</f>
        <v>0</v>
      </c>
      <c r="E491" s="23">
        <f>COUNT(A3B5)</f>
        <v>0</v>
      </c>
      <c r="F491" s="23">
        <f>COUNT(A4B5)</f>
        <v>0</v>
      </c>
      <c r="G491" s="23">
        <f>COUNT(A5B5)</f>
        <v>0</v>
      </c>
      <c r="H491" s="23">
        <f>COUNT(A6B5)</f>
        <v>0</v>
      </c>
      <c r="I491" s="23">
        <f>COUNT(A7B5)</f>
        <v>0</v>
      </c>
      <c r="J491" s="23">
        <f t="shared" si="156"/>
        <v>0</v>
      </c>
    </row>
    <row r="492" spans="1:10" hidden="1">
      <c r="B492" s="23" t="s">
        <v>76</v>
      </c>
      <c r="C492" s="23">
        <f>COUNT(A1B6)</f>
        <v>0</v>
      </c>
      <c r="D492" s="23">
        <f>COUNT(A2B6)</f>
        <v>0</v>
      </c>
      <c r="E492" s="23">
        <f>COUNT(A3B6)</f>
        <v>0</v>
      </c>
      <c r="F492" s="23">
        <f>COUNT(A4B6)</f>
        <v>0</v>
      </c>
      <c r="G492" s="23">
        <f>COUNT(A5B6)</f>
        <v>0</v>
      </c>
      <c r="H492" s="23">
        <f>COUNT(A6B6)</f>
        <v>0</v>
      </c>
      <c r="I492" s="23">
        <f>COUNT(A7B6)</f>
        <v>0</v>
      </c>
      <c r="J492" s="23">
        <f t="shared" si="156"/>
        <v>0</v>
      </c>
    </row>
    <row r="493" spans="1:10" hidden="1">
      <c r="B493" s="23" t="s">
        <v>77</v>
      </c>
      <c r="C493" s="43">
        <f>COUNT(A1B7)</f>
        <v>0</v>
      </c>
      <c r="D493" s="43">
        <f>COUNT(A2B7)</f>
        <v>0</v>
      </c>
      <c r="E493" s="43">
        <f>COUNT(A3B7)</f>
        <v>0</v>
      </c>
      <c r="F493" s="43">
        <f>COUNT(A4B7)</f>
        <v>0</v>
      </c>
      <c r="G493" s="43">
        <f>COUNT(A5B7)</f>
        <v>0</v>
      </c>
      <c r="H493" s="43">
        <f>COUNT(A6B7)</f>
        <v>0</v>
      </c>
      <c r="I493" s="43">
        <f>COUNT(A7B7)</f>
        <v>0</v>
      </c>
      <c r="J493" s="23">
        <f t="shared" si="156"/>
        <v>0</v>
      </c>
    </row>
    <row r="494" spans="1:10" hidden="1">
      <c r="A494" s="7" t="s">
        <v>115</v>
      </c>
      <c r="C494" s="23">
        <f t="shared" ref="C494:J494" si="157">SUM(C487:C493)</f>
        <v>10</v>
      </c>
      <c r="D494" s="23">
        <f t="shared" si="157"/>
        <v>10</v>
      </c>
      <c r="E494" s="23">
        <f t="shared" si="157"/>
        <v>10</v>
      </c>
      <c r="F494" s="23">
        <f t="shared" si="157"/>
        <v>9</v>
      </c>
      <c r="G494" s="23">
        <f t="shared" si="157"/>
        <v>0</v>
      </c>
      <c r="H494" s="23">
        <f t="shared" si="157"/>
        <v>0</v>
      </c>
      <c r="I494" s="23">
        <f t="shared" si="157"/>
        <v>0</v>
      </c>
      <c r="J494" s="23">
        <f t="shared" si="157"/>
        <v>39</v>
      </c>
    </row>
    <row r="495" spans="1:10" hidden="1">
      <c r="C495" s="22"/>
      <c r="D495" s="22"/>
      <c r="E495" s="22"/>
      <c r="F495" s="22"/>
      <c r="G495" s="22"/>
      <c r="H495" s="22"/>
      <c r="I495" s="22"/>
      <c r="J495" s="22"/>
    </row>
    <row r="496" spans="1:10" hidden="1">
      <c r="C496" s="22"/>
      <c r="D496" s="22"/>
      <c r="E496" s="22"/>
      <c r="F496" s="22"/>
      <c r="G496" s="22"/>
      <c r="H496" s="22"/>
      <c r="I496" s="22"/>
      <c r="J496" s="22"/>
    </row>
    <row r="497" spans="1:10" hidden="1">
      <c r="B497" s="23" t="s">
        <v>134</v>
      </c>
      <c r="C497" s="23" t="s">
        <v>80</v>
      </c>
      <c r="D497" s="23" t="s">
        <v>81</v>
      </c>
      <c r="E497" s="23" t="s">
        <v>82</v>
      </c>
      <c r="F497" s="23" t="s">
        <v>83</v>
      </c>
      <c r="G497" s="23" t="s">
        <v>84</v>
      </c>
      <c r="H497" s="23" t="s">
        <v>85</v>
      </c>
      <c r="I497" s="23" t="s">
        <v>86</v>
      </c>
      <c r="J497" s="22"/>
    </row>
    <row r="498" spans="1:10" hidden="1">
      <c r="B498" s="23" t="s">
        <v>71</v>
      </c>
      <c r="C498" s="22">
        <f>IF(C487=0,"",C487)</f>
        <v>5</v>
      </c>
      <c r="D498" s="22">
        <f t="shared" ref="D498:I498" si="158">IF(D487=0,"",D487)</f>
        <v>5</v>
      </c>
      <c r="E498" s="22">
        <f t="shared" si="158"/>
        <v>5</v>
      </c>
      <c r="F498" s="22">
        <f t="shared" si="158"/>
        <v>4</v>
      </c>
      <c r="G498" s="22" t="str">
        <f t="shared" si="158"/>
        <v/>
      </c>
      <c r="H498" s="22" t="str">
        <f t="shared" si="158"/>
        <v/>
      </c>
      <c r="I498" s="41" t="str">
        <f t="shared" si="158"/>
        <v/>
      </c>
      <c r="J498" s="22"/>
    </row>
    <row r="499" spans="1:10" hidden="1">
      <c r="B499" s="23" t="s">
        <v>72</v>
      </c>
      <c r="C499" s="22">
        <f>IF(C488=0,"",C488)</f>
        <v>5</v>
      </c>
      <c r="D499" s="22">
        <f t="shared" ref="D499:I502" si="159">IF(D488=0,"",D488)</f>
        <v>5</v>
      </c>
      <c r="E499" s="22">
        <f t="shared" si="159"/>
        <v>5</v>
      </c>
      <c r="F499" s="22">
        <f t="shared" si="159"/>
        <v>5</v>
      </c>
      <c r="G499" s="22" t="str">
        <f t="shared" si="159"/>
        <v/>
      </c>
      <c r="H499" s="22" t="str">
        <f t="shared" si="159"/>
        <v/>
      </c>
      <c r="I499" s="41" t="str">
        <f t="shared" si="159"/>
        <v/>
      </c>
      <c r="J499" s="22"/>
    </row>
    <row r="500" spans="1:10" hidden="1">
      <c r="B500" s="23" t="s">
        <v>73</v>
      </c>
      <c r="C500" s="22" t="str">
        <f>IF(C489=0,"",C489)</f>
        <v/>
      </c>
      <c r="D500" s="22" t="str">
        <f t="shared" si="159"/>
        <v/>
      </c>
      <c r="E500" s="22" t="str">
        <f t="shared" si="159"/>
        <v/>
      </c>
      <c r="F500" s="22" t="str">
        <f t="shared" si="159"/>
        <v/>
      </c>
      <c r="G500" s="22" t="str">
        <f t="shared" si="159"/>
        <v/>
      </c>
      <c r="H500" s="22" t="str">
        <f t="shared" si="159"/>
        <v/>
      </c>
      <c r="I500" s="41" t="str">
        <f t="shared" si="159"/>
        <v/>
      </c>
      <c r="J500" s="22"/>
    </row>
    <row r="501" spans="1:10" hidden="1">
      <c r="B501" s="23" t="s">
        <v>74</v>
      </c>
      <c r="C501" s="22" t="str">
        <f>IF(C490=0,"",C490)</f>
        <v/>
      </c>
      <c r="D501" s="22" t="str">
        <f t="shared" si="159"/>
        <v/>
      </c>
      <c r="E501" s="22" t="str">
        <f t="shared" si="159"/>
        <v/>
      </c>
      <c r="F501" s="22" t="str">
        <f t="shared" si="159"/>
        <v/>
      </c>
      <c r="G501" s="22" t="str">
        <f t="shared" si="159"/>
        <v/>
      </c>
      <c r="H501" s="22" t="str">
        <f t="shared" si="159"/>
        <v/>
      </c>
      <c r="I501" s="41" t="str">
        <f t="shared" si="159"/>
        <v/>
      </c>
      <c r="J501" s="22"/>
    </row>
    <row r="502" spans="1:10" hidden="1">
      <c r="B502" s="23" t="s">
        <v>75</v>
      </c>
      <c r="C502" s="22" t="str">
        <f>IF(C491=0,"",C491)</f>
        <v/>
      </c>
      <c r="D502" s="22" t="str">
        <f t="shared" si="159"/>
        <v/>
      </c>
      <c r="E502" s="22" t="str">
        <f t="shared" si="159"/>
        <v/>
      </c>
      <c r="F502" s="22" t="str">
        <f t="shared" si="159"/>
        <v/>
      </c>
      <c r="G502" s="22" t="str">
        <f t="shared" si="159"/>
        <v/>
      </c>
      <c r="H502" s="22" t="str">
        <f t="shared" si="159"/>
        <v/>
      </c>
      <c r="I502" s="41" t="str">
        <f t="shared" si="159"/>
        <v/>
      </c>
      <c r="J502" s="22"/>
    </row>
    <row r="503" spans="1:10" hidden="1">
      <c r="B503" s="23" t="s">
        <v>76</v>
      </c>
      <c r="C503" s="22" t="str">
        <f t="shared" ref="C503:I503" si="160">IF(C492=0,"",C492)</f>
        <v/>
      </c>
      <c r="D503" s="22" t="str">
        <f t="shared" si="160"/>
        <v/>
      </c>
      <c r="E503" s="22" t="str">
        <f t="shared" si="160"/>
        <v/>
      </c>
      <c r="F503" s="22" t="str">
        <f t="shared" si="160"/>
        <v/>
      </c>
      <c r="G503" s="22" t="str">
        <f t="shared" si="160"/>
        <v/>
      </c>
      <c r="H503" s="22" t="str">
        <f t="shared" si="160"/>
        <v/>
      </c>
      <c r="I503" s="41" t="str">
        <f t="shared" si="160"/>
        <v/>
      </c>
      <c r="J503" s="22"/>
    </row>
    <row r="504" spans="1:10" hidden="1">
      <c r="B504" s="23" t="s">
        <v>77</v>
      </c>
      <c r="C504" s="48" t="str">
        <f t="shared" ref="C504:I504" si="161">IF(C493=0,"",C493)</f>
        <v/>
      </c>
      <c r="D504" s="48" t="str">
        <f t="shared" si="161"/>
        <v/>
      </c>
      <c r="E504" s="48" t="str">
        <f t="shared" si="161"/>
        <v/>
      </c>
      <c r="F504" s="48" t="str">
        <f t="shared" si="161"/>
        <v/>
      </c>
      <c r="G504" s="48" t="str">
        <f t="shared" si="161"/>
        <v/>
      </c>
      <c r="H504" s="48" t="str">
        <f t="shared" si="161"/>
        <v/>
      </c>
      <c r="I504" s="49" t="str">
        <f t="shared" si="161"/>
        <v/>
      </c>
      <c r="J504" s="22"/>
    </row>
    <row r="505" spans="1:10" hidden="1">
      <c r="C505" s="22"/>
      <c r="D505" s="22"/>
      <c r="E505" s="22"/>
      <c r="F505" s="22"/>
      <c r="G505" s="22"/>
      <c r="H505" s="22"/>
      <c r="I505" s="22"/>
      <c r="J505" s="22"/>
    </row>
    <row r="506" spans="1:10" hidden="1">
      <c r="C506" s="22"/>
      <c r="D506" s="22"/>
      <c r="E506" s="22"/>
      <c r="F506" s="22"/>
      <c r="G506" s="22"/>
      <c r="H506" s="22"/>
      <c r="I506" s="22"/>
      <c r="J506" s="22"/>
    </row>
    <row r="507" spans="1:10" hidden="1">
      <c r="C507" s="22"/>
      <c r="D507" s="22"/>
      <c r="E507" s="22"/>
      <c r="F507" s="22"/>
      <c r="G507" s="22"/>
      <c r="H507" s="22"/>
      <c r="I507" s="22"/>
      <c r="J507" s="22"/>
    </row>
    <row r="508" spans="1:10" hidden="1"/>
    <row r="509" spans="1:10" hidden="1">
      <c r="A509" s="7" t="s">
        <v>119</v>
      </c>
      <c r="C509" s="7">
        <f>((SUM(K460:K466))/J487)-C455</f>
        <v>399.80026990553415</v>
      </c>
    </row>
    <row r="510" spans="1:10" hidden="1">
      <c r="A510" s="7" t="s">
        <v>120</v>
      </c>
      <c r="C510" s="7">
        <f>((SUM(C468:I468))/C494)-C455</f>
        <v>127.28974358974483</v>
      </c>
    </row>
    <row r="511" spans="1:10" hidden="1">
      <c r="A511" s="7" t="s">
        <v>121</v>
      </c>
      <c r="C511" s="7">
        <f>(J479/C487)-C455</f>
        <v>182.78974358974483</v>
      </c>
    </row>
    <row r="512" spans="1:10" hidden="1"/>
    <row r="513" spans="1:7" hidden="1">
      <c r="A513" s="7" t="s">
        <v>122</v>
      </c>
      <c r="C513" s="7">
        <f>C511-C509-C510</f>
        <v>-344.30026990553415</v>
      </c>
    </row>
    <row r="514" spans="1:7" hidden="1">
      <c r="A514" s="7" t="s">
        <v>123</v>
      </c>
      <c r="C514" s="7">
        <f>C456-C511</f>
        <v>954.79999999999927</v>
      </c>
    </row>
    <row r="515" spans="1:7" hidden="1">
      <c r="D515" s="7" t="s">
        <v>132</v>
      </c>
    </row>
    <row r="516" spans="1:7" hidden="1">
      <c r="A516" s="7" t="s">
        <v>129</v>
      </c>
      <c r="C516" s="7">
        <f>D516-1</f>
        <v>1</v>
      </c>
      <c r="D516" s="7">
        <f>COUNT(C498:C504)</f>
        <v>2</v>
      </c>
    </row>
    <row r="517" spans="1:7" hidden="1">
      <c r="A517" s="7" t="s">
        <v>128</v>
      </c>
      <c r="C517" s="7">
        <f>D517-1</f>
        <v>3</v>
      </c>
      <c r="D517" s="7">
        <f>COUNT(C498:I498)</f>
        <v>4</v>
      </c>
    </row>
    <row r="518" spans="1:7" hidden="1">
      <c r="A518" s="7" t="s">
        <v>131</v>
      </c>
      <c r="C518" s="7">
        <f>((D516*D517)-SUM(C516:C517))-1</f>
        <v>3</v>
      </c>
    </row>
    <row r="519" spans="1:7" hidden="1">
      <c r="A519" s="7" t="s">
        <v>133</v>
      </c>
      <c r="C519" s="7">
        <f>C520-SUM(C516:C518)</f>
        <v>31</v>
      </c>
    </row>
    <row r="520" spans="1:7" hidden="1">
      <c r="A520" s="7" t="s">
        <v>130</v>
      </c>
      <c r="C520" s="7">
        <f>C454-1</f>
        <v>38</v>
      </c>
    </row>
    <row r="521" spans="1:7" hidden="1"/>
    <row r="522" spans="1:7" hidden="1"/>
    <row r="523" spans="1:7" hidden="1">
      <c r="A523" s="9" t="s">
        <v>204</v>
      </c>
    </row>
    <row r="524" spans="1:7" hidden="1">
      <c r="B524" s="26" t="s">
        <v>135</v>
      </c>
      <c r="C524" s="26" t="s">
        <v>98</v>
      </c>
      <c r="D524" s="26" t="s">
        <v>125</v>
      </c>
      <c r="E524" s="26" t="s">
        <v>136</v>
      </c>
      <c r="F524" s="26" t="s">
        <v>100</v>
      </c>
      <c r="G524" s="26" t="s">
        <v>101</v>
      </c>
    </row>
    <row r="525" spans="1:7" hidden="1">
      <c r="B525" s="26" t="s">
        <v>0</v>
      </c>
      <c r="C525" s="26">
        <f>C517</f>
        <v>3</v>
      </c>
      <c r="D525" s="26">
        <f>C510</f>
        <v>127.28974358974483</v>
      </c>
      <c r="E525" s="26">
        <f>D525/C525</f>
        <v>42.429914529914946</v>
      </c>
      <c r="F525" s="26">
        <f>E525/E$528</f>
        <v>1.3775946275946422</v>
      </c>
      <c r="G525" s="26">
        <f>FDIST(F525,C525,C$528)</f>
        <v>0.2679427422634606</v>
      </c>
    </row>
    <row r="526" spans="1:7" hidden="1">
      <c r="B526" s="26" t="s">
        <v>8</v>
      </c>
      <c r="C526" s="26">
        <f>C516</f>
        <v>1</v>
      </c>
      <c r="D526" s="26">
        <f>C509</f>
        <v>399.80026990553415</v>
      </c>
      <c r="E526" s="26">
        <f>D526/C526</f>
        <v>399.80026990553415</v>
      </c>
      <c r="F526" s="26">
        <f>E526/E$528</f>
        <v>12.980528243686184</v>
      </c>
      <c r="G526" s="26">
        <f>FDIST(F526,C526,C$528)</f>
        <v>1.086406062736012E-3</v>
      </c>
    </row>
    <row r="527" spans="1:7" hidden="1">
      <c r="B527" s="26" t="s">
        <v>126</v>
      </c>
      <c r="C527" s="26">
        <f>C518</f>
        <v>3</v>
      </c>
      <c r="D527" s="26">
        <f>C513</f>
        <v>-344.30026990553415</v>
      </c>
      <c r="E527" s="26">
        <f>D527/C527</f>
        <v>-114.76675663517806</v>
      </c>
      <c r="F527" s="26">
        <f>E527/E$528</f>
        <v>-3.7261933972460435</v>
      </c>
      <c r="G527" s="26" t="e">
        <f>FDIST(F527,C527,C$528)</f>
        <v>#NUM!</v>
      </c>
    </row>
    <row r="528" spans="1:7" hidden="1">
      <c r="B528" s="26" t="s">
        <v>127</v>
      </c>
      <c r="C528" s="26">
        <f>C519</f>
        <v>31</v>
      </c>
      <c r="D528" s="26">
        <f>C514</f>
        <v>954.79999999999927</v>
      </c>
      <c r="E528" s="26">
        <f>D528/C528</f>
        <v>30.799999999999976</v>
      </c>
      <c r="F528" s="26"/>
      <c r="G528" s="26"/>
    </row>
    <row r="529" spans="2:7" hidden="1">
      <c r="B529" s="26" t="s">
        <v>104</v>
      </c>
      <c r="C529" s="26">
        <f>C520</f>
        <v>38</v>
      </c>
      <c r="D529" s="26">
        <f>C456</f>
        <v>1137.5897435897441</v>
      </c>
      <c r="E529" s="26"/>
      <c r="F529" s="26"/>
      <c r="G529" s="26"/>
    </row>
    <row r="530" spans="2:7" hidden="1"/>
    <row r="531" spans="2:7" hidden="1"/>
  </sheetData>
  <sheetProtection sheet="1" objects="1" scenarios="1"/>
  <mergeCells count="1">
    <mergeCell ref="D1:H1"/>
  </mergeCells>
  <phoneticPr fontId="2" type="noConversion"/>
  <conditionalFormatting sqref="E9">
    <cfRule type="cellIs" dxfId="1" priority="1" stopIfTrue="1" operator="equal">
      <formula>"NON"</formula>
    </cfRule>
  </conditionalFormatting>
  <conditionalFormatting sqref="F12">
    <cfRule type="cellIs" dxfId="0" priority="2" stopIfTrue="1" operator="lessThan">
      <formula>0.05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>
  <dimension ref="B1:J81"/>
  <sheetViews>
    <sheetView zoomScale="85" zoomScaleNormal="85" workbookViewId="0">
      <selection activeCell="C1" sqref="C1:H1"/>
    </sheetView>
  </sheetViews>
  <sheetFormatPr baseColWidth="10" defaultRowHeight="13.2"/>
  <cols>
    <col min="1" max="1" width="5.77734375" style="7" customWidth="1"/>
    <col min="2" max="2" width="11.5546875" style="7"/>
    <col min="3" max="3" width="20.5546875" style="7" customWidth="1"/>
    <col min="4" max="9" width="15.109375" style="7" customWidth="1"/>
    <col min="10" max="10" width="14.88671875" style="7" customWidth="1"/>
    <col min="11" max="16384" width="11.5546875" style="7"/>
  </cols>
  <sheetData>
    <row r="1" spans="2:9" ht="15.6">
      <c r="C1" s="123" t="s">
        <v>158</v>
      </c>
      <c r="D1" s="123"/>
      <c r="E1" s="123"/>
      <c r="F1" s="123"/>
      <c r="G1" s="123"/>
      <c r="H1" s="123"/>
    </row>
    <row r="3" spans="2:9" ht="13.8">
      <c r="B3" s="94" t="s">
        <v>124</v>
      </c>
      <c r="C3" s="95"/>
      <c r="D3" s="95"/>
      <c r="E3" s="95"/>
      <c r="F3" s="95"/>
      <c r="G3" s="95"/>
      <c r="H3" s="95"/>
      <c r="I3" s="95"/>
    </row>
    <row r="4" spans="2:9">
      <c r="B4" s="95"/>
      <c r="C4" s="95"/>
      <c r="D4" s="95"/>
      <c r="E4" s="95"/>
      <c r="F4" s="95"/>
      <c r="G4" s="95"/>
      <c r="H4" s="95"/>
      <c r="I4" s="95"/>
    </row>
    <row r="5" spans="2:9">
      <c r="B5" s="95"/>
      <c r="C5" s="96" t="str">
        <f>Données!B524</f>
        <v>Sources de variation</v>
      </c>
      <c r="D5" s="97" t="str">
        <f>Données!C524</f>
        <v>ddl</v>
      </c>
      <c r="E5" s="97" t="str">
        <f>Données!D524</f>
        <v>S. des carrés</v>
      </c>
      <c r="F5" s="97" t="str">
        <f>Données!E524</f>
        <v>Carrés moyens</v>
      </c>
      <c r="G5" s="97" t="str">
        <f>Données!F524</f>
        <v>F</v>
      </c>
      <c r="H5" s="98" t="str">
        <f>Données!G524</f>
        <v>p</v>
      </c>
      <c r="I5" s="95"/>
    </row>
    <row r="6" spans="2:9">
      <c r="B6" s="95"/>
      <c r="C6" s="96" t="str">
        <f>Données!B525</f>
        <v>Facteur A</v>
      </c>
      <c r="D6" s="99">
        <f>Données!L331</f>
        <v>3</v>
      </c>
      <c r="E6" s="100">
        <f>Données!M331</f>
        <v>730.14999999999964</v>
      </c>
      <c r="F6" s="100">
        <f>Données!N331</f>
        <v>243.38333333333321</v>
      </c>
      <c r="G6" s="100">
        <f>Données!O331</f>
        <v>17.779859392796801</v>
      </c>
      <c r="H6" s="101">
        <f>Données!P331</f>
        <v>6.7374936566595745E-7</v>
      </c>
      <c r="I6" s="95"/>
    </row>
    <row r="7" spans="2:9">
      <c r="B7" s="95"/>
      <c r="C7" s="96" t="str">
        <f>Données!B526</f>
        <v>Facteur B</v>
      </c>
      <c r="D7" s="99">
        <f>Données!L332</f>
        <v>1</v>
      </c>
      <c r="E7" s="100">
        <f>Données!M332</f>
        <v>0.66818181817689037</v>
      </c>
      <c r="F7" s="100">
        <f>Données!N332</f>
        <v>0.66818181817689037</v>
      </c>
      <c r="G7" s="100">
        <f>Données!O332</f>
        <v>4.8812622513216886E-2</v>
      </c>
      <c r="H7" s="101">
        <f>Données!P332</f>
        <v>0.82659119244945156</v>
      </c>
      <c r="I7" s="95"/>
    </row>
    <row r="8" spans="2:9">
      <c r="B8" s="95"/>
      <c r="C8" s="96" t="str">
        <f>Données!B527</f>
        <v>Interaction</v>
      </c>
      <c r="D8" s="99">
        <f>Données!L333</f>
        <v>3</v>
      </c>
      <c r="E8" s="100">
        <f>Données!M333</f>
        <v>2.5863636363646947</v>
      </c>
      <c r="F8" s="100">
        <f>Données!N333</f>
        <v>0.86212121212156489</v>
      </c>
      <c r="G8" s="100">
        <f>Données!O333</f>
        <v>6.2980458526613617E-2</v>
      </c>
      <c r="H8" s="101">
        <f>Données!P333</f>
        <v>0.9789711927580026</v>
      </c>
      <c r="I8" s="95"/>
    </row>
    <row r="9" spans="2:9">
      <c r="B9" s="95"/>
      <c r="C9" s="96" t="str">
        <f>Données!B528</f>
        <v>résiduelle</v>
      </c>
      <c r="D9" s="99">
        <f>Données!L334</f>
        <v>31</v>
      </c>
      <c r="E9" s="100">
        <f>Données!M334</f>
        <v>424.35000000000036</v>
      </c>
      <c r="F9" s="100">
        <f>Données!N334</f>
        <v>13.688709677419366</v>
      </c>
      <c r="G9" s="99"/>
      <c r="H9" s="99"/>
      <c r="I9" s="95"/>
    </row>
    <row r="10" spans="2:9">
      <c r="B10" s="95"/>
      <c r="C10" s="96" t="str">
        <f>Données!B529</f>
        <v>Totale</v>
      </c>
      <c r="D10" s="99">
        <f>Données!C529</f>
        <v>38</v>
      </c>
      <c r="E10" s="100"/>
      <c r="F10" s="99"/>
      <c r="G10" s="99"/>
      <c r="H10" s="99"/>
      <c r="I10" s="95"/>
    </row>
    <row r="11" spans="2:9">
      <c r="B11" s="95"/>
      <c r="C11" s="102" t="s">
        <v>206</v>
      </c>
      <c r="D11" s="95"/>
      <c r="E11" s="95"/>
      <c r="F11" s="95"/>
      <c r="G11" s="95"/>
      <c r="H11" s="95"/>
      <c r="I11" s="95"/>
    </row>
    <row r="12" spans="2:9">
      <c r="B12" s="95"/>
      <c r="C12" s="103" t="str">
        <f>IF(Données!E9="OUI","","ERREUR : le nombre de groupes n'est pas équilibré")</f>
        <v/>
      </c>
      <c r="D12" s="95"/>
      <c r="E12" s="95"/>
      <c r="F12" s="95"/>
      <c r="G12" s="95"/>
      <c r="H12" s="95"/>
      <c r="I12" s="95"/>
    </row>
    <row r="13" spans="2:9">
      <c r="B13" s="95"/>
      <c r="C13" s="103" t="str">
        <f>IF(Données!F12&lt;=0.05,"ATTENTION, les variances sont trop hétérogènes","")</f>
        <v/>
      </c>
      <c r="D13" s="95"/>
      <c r="E13" s="95"/>
      <c r="F13" s="95"/>
      <c r="G13" s="95"/>
      <c r="H13" s="95"/>
      <c r="I13" s="95"/>
    </row>
    <row r="14" spans="2:9" ht="13.8">
      <c r="C14" s="93" t="s">
        <v>207</v>
      </c>
    </row>
    <row r="16" spans="2:9" ht="13.8">
      <c r="B16" s="84" t="s">
        <v>141</v>
      </c>
    </row>
    <row r="17" spans="2:10" ht="13.8">
      <c r="B17" s="84"/>
    </row>
    <row r="18" spans="2:10">
      <c r="C18" s="10" t="s">
        <v>117</v>
      </c>
    </row>
    <row r="19" spans="2:10">
      <c r="C19" s="26"/>
      <c r="D19" s="89" t="s">
        <v>80</v>
      </c>
      <c r="E19" s="89" t="s">
        <v>81</v>
      </c>
      <c r="F19" s="89" t="s">
        <v>82</v>
      </c>
      <c r="G19" s="89" t="s">
        <v>83</v>
      </c>
      <c r="H19" s="89" t="s">
        <v>84</v>
      </c>
      <c r="I19" s="89" t="s">
        <v>85</v>
      </c>
      <c r="J19" s="89" t="s">
        <v>86</v>
      </c>
    </row>
    <row r="20" spans="2:10">
      <c r="C20" s="90" t="s">
        <v>71</v>
      </c>
      <c r="D20" s="23">
        <f>IF(COUNT(A1B1)=0,"",COUNT(A1B1))</f>
        <v>5</v>
      </c>
      <c r="E20" s="23">
        <f>IF(COUNT(A2B1)=0,"",COUNT(A2B1))</f>
        <v>5</v>
      </c>
      <c r="F20" s="23">
        <f>IF(COUNT(A3B1)=0,"",COUNT(A3B1))</f>
        <v>5</v>
      </c>
      <c r="G20" s="23">
        <f>IF(COUNT(A4B1)=0,"",COUNT(A4B1))</f>
        <v>4</v>
      </c>
      <c r="H20" s="23" t="str">
        <f>IF(COUNT(A5B1)=0,"",COUNT(A5B1))</f>
        <v/>
      </c>
      <c r="I20" s="23" t="str">
        <f>IF(COUNT(A6B1)=0,"",COUNT(A6B1))</f>
        <v/>
      </c>
      <c r="J20" s="23" t="str">
        <f>IF(COUNT(A7B1)=0,"",COUNT(A7B1))</f>
        <v/>
      </c>
    </row>
    <row r="21" spans="2:10">
      <c r="C21" s="90" t="s">
        <v>72</v>
      </c>
      <c r="D21" s="23">
        <f>IF(COUNT(A1B2)=0,"",COUNT(A1B2))</f>
        <v>5</v>
      </c>
      <c r="E21" s="23">
        <f>IF(COUNT(A2B2)=0,"",COUNT(A2B2))</f>
        <v>5</v>
      </c>
      <c r="F21" s="23">
        <f>IF(COUNT(A3B2)=0,"",COUNT(A3B2))</f>
        <v>5</v>
      </c>
      <c r="G21" s="23">
        <f>IF(COUNT(A4B2)=0,"",COUNT(A4B2))</f>
        <v>5</v>
      </c>
      <c r="H21" s="23" t="str">
        <f>IF(COUNT(A5B2)=0,"",COUNT(A5B2))</f>
        <v/>
      </c>
      <c r="I21" s="23" t="str">
        <f>IF(COUNT(A6B2)=0,"",COUNT(A6B2))</f>
        <v/>
      </c>
      <c r="J21" s="23" t="str">
        <f>IF(COUNT(A7B2)=0,"",COUNT(A7B2))</f>
        <v/>
      </c>
    </row>
    <row r="22" spans="2:10">
      <c r="C22" s="90" t="s">
        <v>73</v>
      </c>
      <c r="D22" s="23" t="str">
        <f>IF(COUNT(A1B3)=0,"",COUNT(A1B3))</f>
        <v/>
      </c>
      <c r="E22" s="23" t="str">
        <f>IF(COUNT(A2B3)=0,"",COUNT(A2B3))</f>
        <v/>
      </c>
      <c r="F22" s="23" t="str">
        <f>IF(COUNT(A3B3)=0,"",COUNT(A3B3))</f>
        <v/>
      </c>
      <c r="G22" s="23" t="str">
        <f>IF(COUNT(A4B3)=0,"",COUNT(A4B3))</f>
        <v/>
      </c>
      <c r="H22" s="23" t="str">
        <f>IF(COUNT(A5B3)=0,"",COUNT(A5B3))</f>
        <v/>
      </c>
      <c r="I22" s="23" t="str">
        <f>IF(COUNT(A6B3)=0,"",COUNT(A6B3))</f>
        <v/>
      </c>
      <c r="J22" s="23" t="str">
        <f>IF(COUNT(A7B3)=0,"",COUNT(A7B3))</f>
        <v/>
      </c>
    </row>
    <row r="23" spans="2:10">
      <c r="C23" s="90" t="s">
        <v>74</v>
      </c>
      <c r="D23" s="23" t="str">
        <f>IF(COUNT(A1B4)=0,"",COUNT(A1B4))</f>
        <v/>
      </c>
      <c r="E23" s="23" t="str">
        <f>IF(COUNT(A2B4)=0,"",COUNT(A2B4))</f>
        <v/>
      </c>
      <c r="F23" s="23" t="str">
        <f>IF(COUNT(A3B4)=0,"",COUNT(A3B4))</f>
        <v/>
      </c>
      <c r="G23" s="23" t="str">
        <f>IF(COUNT(A4B4)=0,"",COUNT(A4B4))</f>
        <v/>
      </c>
      <c r="H23" s="23" t="str">
        <f>IF(COUNT(A5B4)=0,"",COUNT(A5B4))</f>
        <v/>
      </c>
      <c r="I23" s="23" t="str">
        <f>IF(COUNT(A6B4)=0,"",COUNT(A6B4))</f>
        <v/>
      </c>
      <c r="J23" s="23" t="str">
        <f>IF(COUNT(A7B4)=0,"",COUNT(A7B4))</f>
        <v/>
      </c>
    </row>
    <row r="24" spans="2:10">
      <c r="C24" s="90" t="s">
        <v>75</v>
      </c>
      <c r="D24" s="23" t="str">
        <f>IF(COUNT(A1B5)=0,"",COUNT(A1B5))</f>
        <v/>
      </c>
      <c r="E24" s="23" t="str">
        <f>IF(COUNT(A2B5)=0,"",COUNT(A2B5))</f>
        <v/>
      </c>
      <c r="F24" s="23" t="str">
        <f>IF(COUNT(A3B5)=0,"",COUNT(A3B5))</f>
        <v/>
      </c>
      <c r="G24" s="23" t="str">
        <f>IF(COUNT(A4B5)=0,"",COUNT(A4B5))</f>
        <v/>
      </c>
      <c r="H24" s="23" t="str">
        <f>IF(COUNT(A5B5)=0,"",COUNT(A5B5))</f>
        <v/>
      </c>
      <c r="I24" s="23" t="str">
        <f>IF(COUNT(A6B5)=0,"",COUNT(A6B5))</f>
        <v/>
      </c>
      <c r="J24" s="23" t="str">
        <f>IF(COUNT(A7B5)=0,"",COUNT(A7B5))</f>
        <v/>
      </c>
    </row>
    <row r="25" spans="2:10">
      <c r="C25" s="90" t="s">
        <v>76</v>
      </c>
      <c r="D25" s="23" t="str">
        <f>IF(COUNT(A1B6)=0,"",COUNT(A1B6))</f>
        <v/>
      </c>
      <c r="E25" s="23" t="str">
        <f>IF(COUNT(A2B6)=0,"",COUNT(A2B6))</f>
        <v/>
      </c>
      <c r="F25" s="23" t="str">
        <f>IF(COUNT(A3B6)=0,"",COUNT(A3B6))</f>
        <v/>
      </c>
      <c r="G25" s="23" t="str">
        <f>IF(COUNT(A4B6)=0,"",COUNT(A4B6))</f>
        <v/>
      </c>
      <c r="H25" s="23" t="str">
        <f>IF(COUNT(A5B6)=0,"",COUNT(A5B6))</f>
        <v/>
      </c>
      <c r="I25" s="23" t="str">
        <f>IF(COUNT(A6B6)=0,"",COUNT(A6B6))</f>
        <v/>
      </c>
      <c r="J25" s="23" t="str">
        <f>IF(COUNT(A7B6)=0,"",COUNT(A7B6))</f>
        <v/>
      </c>
    </row>
    <row r="26" spans="2:10">
      <c r="C26" s="90" t="s">
        <v>77</v>
      </c>
      <c r="D26" s="23" t="str">
        <f>IF(COUNT(A1B7)=0,"",COUNT(A1B7))</f>
        <v/>
      </c>
      <c r="E26" s="23" t="str">
        <f>IF(COUNT(A2B7)=0,"",COUNT(A2B7))</f>
        <v/>
      </c>
      <c r="F26" s="23" t="str">
        <f>IF(COUNT(A3B7)=0,"",COUNT(A3B7))</f>
        <v/>
      </c>
      <c r="G26" s="23" t="str">
        <f>IF(COUNT(A4B7)=0,"",COUNT(A4B7))</f>
        <v/>
      </c>
      <c r="H26" s="23" t="str">
        <f>IF(COUNT(A5B7)=0,"",COUNT(A5B7))</f>
        <v/>
      </c>
      <c r="I26" s="23" t="str">
        <f>IF(COUNT(A6B7)=0,"",COUNT(A6B7))</f>
        <v/>
      </c>
      <c r="J26" s="23" t="str">
        <f>IF(COUNT(A7B7)=0,"",COUNT(A7B7))</f>
        <v/>
      </c>
    </row>
    <row r="29" spans="2:10">
      <c r="C29" s="10" t="s">
        <v>87</v>
      </c>
    </row>
    <row r="30" spans="2:10">
      <c r="C30" s="26"/>
      <c r="D30" s="89" t="s">
        <v>80</v>
      </c>
      <c r="E30" s="89" t="s">
        <v>81</v>
      </c>
      <c r="F30" s="89" t="s">
        <v>82</v>
      </c>
      <c r="G30" s="89" t="s">
        <v>83</v>
      </c>
      <c r="H30" s="89" t="s">
        <v>84</v>
      </c>
      <c r="I30" s="89" t="s">
        <v>85</v>
      </c>
      <c r="J30" s="89" t="s">
        <v>86</v>
      </c>
    </row>
    <row r="31" spans="2:10">
      <c r="C31" s="90" t="s">
        <v>71</v>
      </c>
      <c r="D31" s="23">
        <f>IF(COUNT(A1B1)=0,"",MEDIAN(A1B1))</f>
        <v>14</v>
      </c>
      <c r="E31" s="23">
        <f>IF(COUNT(A2B1)=0,"",MEDIAN(A2B1))</f>
        <v>14</v>
      </c>
      <c r="F31" s="23">
        <f>IF(COUNT(A3B1)=0,"",MEDIAN(A3B1))</f>
        <v>21</v>
      </c>
      <c r="G31" s="23">
        <f>IF(COUNT(A4B1)=0,"",MEDIAN(A4B1))</f>
        <v>25.5</v>
      </c>
      <c r="H31" s="23" t="str">
        <f>IF(COUNT(A5B1)=0,"",MEDIAN(A5B1))</f>
        <v/>
      </c>
      <c r="I31" s="23" t="str">
        <f>IF(COUNT(A6B1)=0,"",MEDIAN(A6B1))</f>
        <v/>
      </c>
      <c r="J31" s="23" t="str">
        <f>IF(COUNT(A7B1)=0,"",MEDIAN(A7B1))</f>
        <v/>
      </c>
    </row>
    <row r="32" spans="2:10">
      <c r="C32" s="90" t="s">
        <v>72</v>
      </c>
      <c r="D32" s="23">
        <f>IF(COUNT(A1B2)=0,"",MEDIAN(A1B2))</f>
        <v>14</v>
      </c>
      <c r="E32" s="23">
        <f>IF(COUNT(A2B2)=0,"",MEDIAN(A2B2))</f>
        <v>14</v>
      </c>
      <c r="F32" s="23">
        <f>IF(COUNT(A3B2)=0,"",MEDIAN(A3B2))</f>
        <v>21</v>
      </c>
      <c r="G32" s="23">
        <f>IF(COUNT(A4B2)=0,"",MEDIAN(A4B2))</f>
        <v>24</v>
      </c>
      <c r="H32" s="23" t="str">
        <f>IF(COUNT(A5B2)=0,"",MEDIAN(A5B2))</f>
        <v/>
      </c>
      <c r="I32" s="23" t="str">
        <f>IF(COUNT(A6B2)=0,"",MEDIAN(A6B2))</f>
        <v/>
      </c>
      <c r="J32" s="23" t="str">
        <f>IF(COUNT(A7B2)=0,"",MEDIAN(A7B2))</f>
        <v/>
      </c>
    </row>
    <row r="33" spans="3:10">
      <c r="C33" s="90" t="s">
        <v>73</v>
      </c>
      <c r="D33" s="23" t="str">
        <f>IF(COUNT(A1B3)=0,"",MEDIAN(A1B3))</f>
        <v/>
      </c>
      <c r="E33" s="23" t="str">
        <f>IF(COUNT(A2B3)=0,"",MEDIAN(A2B3))</f>
        <v/>
      </c>
      <c r="F33" s="23" t="str">
        <f>IF(COUNT(A3B3)=0,"",MEDIAN(A3B3))</f>
        <v/>
      </c>
      <c r="G33" s="23" t="str">
        <f>IF(COUNT(A4B3)=0,"",MEDIAN(A4B3))</f>
        <v/>
      </c>
      <c r="H33" s="23" t="str">
        <f>IF(COUNT(A5B3)=0,"",MEDIAN(A5B3))</f>
        <v/>
      </c>
      <c r="I33" s="23" t="str">
        <f>IF(COUNT(A6B3)=0,"",MEDIAN(A6B3))</f>
        <v/>
      </c>
      <c r="J33" s="23" t="str">
        <f>IF(COUNT(A7B3)=0,"",MEDIAN(A7B3))</f>
        <v/>
      </c>
    </row>
    <row r="34" spans="3:10">
      <c r="C34" s="90" t="s">
        <v>74</v>
      </c>
      <c r="D34" s="23" t="str">
        <f>IF(COUNT(A1B4)=0,"",MEDIAN(A1B4))</f>
        <v/>
      </c>
      <c r="E34" s="23" t="str">
        <f>IF(COUNT(A2B4)=0,"",MEDIAN(A2B4))</f>
        <v/>
      </c>
      <c r="F34" s="23" t="str">
        <f>IF(COUNT(A3B4)=0,"",MEDIAN(A3B4))</f>
        <v/>
      </c>
      <c r="G34" s="23" t="str">
        <f>IF(COUNT(A4B4)=0,"",MEDIAN(A4B4))</f>
        <v/>
      </c>
      <c r="H34" s="23" t="str">
        <f>IF(COUNT(A5B4)=0,"",MEDIAN(A5B4))</f>
        <v/>
      </c>
      <c r="I34" s="23" t="str">
        <f>IF(COUNT(A6B4)=0,"",MEDIAN(A6B4))</f>
        <v/>
      </c>
      <c r="J34" s="23" t="str">
        <f>IF(COUNT(A7B4)=0,"",MEDIAN(A7B4))</f>
        <v/>
      </c>
    </row>
    <row r="35" spans="3:10">
      <c r="C35" s="90" t="s">
        <v>75</v>
      </c>
      <c r="D35" s="23" t="str">
        <f>IF(COUNT(A1B5)=0,"",MEDIAN(A1B5))</f>
        <v/>
      </c>
      <c r="E35" s="23" t="str">
        <f>IF(COUNT(A2B5)=0,"",MEDIAN(A2B5))</f>
        <v/>
      </c>
      <c r="F35" s="23" t="str">
        <f>IF(COUNT(A3B5)=0,"",MEDIAN(A3B5))</f>
        <v/>
      </c>
      <c r="G35" s="23" t="str">
        <f>IF(COUNT(A4B5)=0,"",MEDIAN(A4B5))</f>
        <v/>
      </c>
      <c r="H35" s="23" t="str">
        <f>IF(COUNT(A5B5)=0,"",MEDIAN(A5B5))</f>
        <v/>
      </c>
      <c r="I35" s="23" t="str">
        <f>IF(COUNT(A6B5)=0,"",MEDIAN(A6B5))</f>
        <v/>
      </c>
      <c r="J35" s="23" t="str">
        <f>IF(COUNT(A7B5)=0,"",MEDIAN(A7B5))</f>
        <v/>
      </c>
    </row>
    <row r="36" spans="3:10">
      <c r="C36" s="90" t="s">
        <v>76</v>
      </c>
      <c r="D36" s="23" t="str">
        <f>IF(COUNT(A1B6)=0,"",MEDIAN(A1B6))</f>
        <v/>
      </c>
      <c r="E36" s="23" t="str">
        <f>IF(COUNT(A2B6)=0,"",MEDIAN(A2B6))</f>
        <v/>
      </c>
      <c r="F36" s="23" t="str">
        <f>IF(COUNT(A3B6)=0,"",MEDIAN(A3B6))</f>
        <v/>
      </c>
      <c r="G36" s="23" t="str">
        <f>IF(COUNT(A4B6)=0,"",MEDIAN(A4B6))</f>
        <v/>
      </c>
      <c r="H36" s="23" t="str">
        <f>IF(COUNT(A5B6)=0,"",MEDIAN(A5B6))</f>
        <v/>
      </c>
      <c r="I36" s="23" t="str">
        <f>IF(COUNT(A6B6)=0,"",MEDIAN(A6B6))</f>
        <v/>
      </c>
      <c r="J36" s="23" t="str">
        <f>IF(COUNT(A7B6)=0,"",MEDIAN(A7B6))</f>
        <v/>
      </c>
    </row>
    <row r="37" spans="3:10">
      <c r="C37" s="90" t="s">
        <v>77</v>
      </c>
      <c r="D37" s="23" t="str">
        <f>IF(COUNT(A1B7)=0,"",MEDIAN(A1B7))</f>
        <v/>
      </c>
      <c r="E37" s="23" t="str">
        <f>IF(COUNT(A2B7)=0,"",MEDIAN(A2B7))</f>
        <v/>
      </c>
      <c r="F37" s="23" t="str">
        <f>IF(COUNT(A3B7)=0,"",MEDIAN(A3B7))</f>
        <v/>
      </c>
      <c r="G37" s="23" t="str">
        <f>IF(COUNT(A4B7)=0,"",MEDIAN(A4B7))</f>
        <v/>
      </c>
      <c r="H37" s="23" t="str">
        <f>IF(COUNT(A5B7)=0,"",MEDIAN(A5B7))</f>
        <v/>
      </c>
      <c r="I37" s="23" t="str">
        <f>IF(COUNT(A6B7)=0,"",MEDIAN(A6B7))</f>
        <v/>
      </c>
      <c r="J37" s="23" t="str">
        <f>IF(COUNT(A7B7)=0,"",MEDIAN(A7B7))</f>
        <v/>
      </c>
    </row>
    <row r="40" spans="3:10">
      <c r="C40" s="10" t="s">
        <v>142</v>
      </c>
    </row>
    <row r="41" spans="3:10">
      <c r="C41" s="26"/>
      <c r="D41" s="89" t="s">
        <v>80</v>
      </c>
      <c r="E41" s="89" t="s">
        <v>81</v>
      </c>
      <c r="F41" s="89" t="s">
        <v>82</v>
      </c>
      <c r="G41" s="89" t="s">
        <v>83</v>
      </c>
      <c r="H41" s="89" t="s">
        <v>84</v>
      </c>
      <c r="I41" s="89" t="s">
        <v>85</v>
      </c>
      <c r="J41" s="89" t="s">
        <v>86</v>
      </c>
    </row>
    <row r="42" spans="3:10">
      <c r="C42" s="90" t="s">
        <v>71</v>
      </c>
      <c r="D42" s="23">
        <f>IF(COUNT(A1B1)=0,"",AVERAGE(A1B1))</f>
        <v>14.2</v>
      </c>
      <c r="E42" s="23">
        <f>IF(COUNT(A2B1)=0,"",AVERAGE(A2B1))</f>
        <v>15.6</v>
      </c>
      <c r="F42" s="23">
        <f>IF(COUNT(A3B1)=0,"",AVERAGE(A3B1))</f>
        <v>21</v>
      </c>
      <c r="G42" s="23">
        <f>IF(COUNT(A4B1)=0,"",AVERAGE(A4B1))</f>
        <v>25.75</v>
      </c>
      <c r="H42" s="23" t="str">
        <f>IF(COUNT(A5B1)=0,"",AVERAGE(A5B1))</f>
        <v/>
      </c>
      <c r="I42" s="23" t="str">
        <f>IF(COUNT(A6B1)=0,"",AVERAGE(A6B1))</f>
        <v/>
      </c>
      <c r="J42" s="23" t="str">
        <f>IF(COUNT(A7B1)=0,"",AVERAGE(A7B1))</f>
        <v/>
      </c>
    </row>
    <row r="43" spans="3:10">
      <c r="C43" s="90" t="s">
        <v>72</v>
      </c>
      <c r="D43" s="23">
        <f>IF(COUNT(A1B2)=0,"",AVERAGE(A1B2))</f>
        <v>14.8</v>
      </c>
      <c r="E43" s="23">
        <f>IF(COUNT(A2B2)=0,"",AVERAGE(A2B2))</f>
        <v>16.399999999999999</v>
      </c>
      <c r="F43" s="23">
        <f>IF(COUNT(A3B2)=0,"",AVERAGE(A3B2))</f>
        <v>21.2</v>
      </c>
      <c r="G43" s="23">
        <f>IF(COUNT(A4B2)=0,"",AVERAGE(A4B2))</f>
        <v>25.2</v>
      </c>
      <c r="H43" s="23" t="str">
        <f>IF(COUNT(A5B2)=0,"",AVERAGE(A5B2))</f>
        <v/>
      </c>
      <c r="I43" s="23" t="str">
        <f>IF(COUNT(A6B2)=0,"",AVERAGE(A6B2))</f>
        <v/>
      </c>
      <c r="J43" s="23" t="str">
        <f>IF(COUNT(A7B2)=0,"",AVERAGE(A7B2))</f>
        <v/>
      </c>
    </row>
    <row r="44" spans="3:10">
      <c r="C44" s="90" t="s">
        <v>73</v>
      </c>
      <c r="D44" s="23" t="str">
        <f>IF(COUNT(A1B3)=0,"",AVERAGE(A1B3))</f>
        <v/>
      </c>
      <c r="E44" s="23" t="str">
        <f>IF(COUNT(A2B3)=0,"",AVERAGE(A2B3))</f>
        <v/>
      </c>
      <c r="F44" s="23" t="str">
        <f>IF(COUNT(A3B3)=0,"",AVERAGE(A3B3))</f>
        <v/>
      </c>
      <c r="G44" s="23" t="str">
        <f>IF(COUNT(A4B3)=0,"",AVERAGE(A4B3))</f>
        <v/>
      </c>
      <c r="H44" s="23" t="str">
        <f>IF(COUNT(A5B3)=0,"",AVERAGE(A5B3))</f>
        <v/>
      </c>
      <c r="I44" s="23" t="str">
        <f>IF(COUNT(A6B3)=0,"",AVERAGE(A6B3))</f>
        <v/>
      </c>
      <c r="J44" s="23" t="str">
        <f>IF(COUNT(A7B3)=0,"",AVERAGE(A7B3))</f>
        <v/>
      </c>
    </row>
    <row r="45" spans="3:10">
      <c r="C45" s="90" t="s">
        <v>74</v>
      </c>
      <c r="D45" s="23" t="str">
        <f>IF(COUNT(A1B4)=0,"",AVERAGE(A1B4))</f>
        <v/>
      </c>
      <c r="E45" s="23" t="str">
        <f>IF(COUNT(A2B4)=0,"",AVERAGE(A2B4))</f>
        <v/>
      </c>
      <c r="F45" s="23" t="str">
        <f>IF(COUNT(A3B4)=0,"",AVERAGE(A3B4))</f>
        <v/>
      </c>
      <c r="G45" s="23" t="str">
        <f>IF(COUNT(A4B4)=0,"",AVERAGE(A4B4))</f>
        <v/>
      </c>
      <c r="H45" s="23" t="str">
        <f>IF(COUNT(A5B4)=0,"",AVERAGE(A5B4))</f>
        <v/>
      </c>
      <c r="I45" s="23" t="str">
        <f>IF(COUNT(A6B4)=0,"",AVERAGE(A6B4))</f>
        <v/>
      </c>
      <c r="J45" s="23" t="str">
        <f>IF(COUNT(A7B4)=0,"",AVERAGE(A7B4))</f>
        <v/>
      </c>
    </row>
    <row r="46" spans="3:10">
      <c r="C46" s="90" t="s">
        <v>75</v>
      </c>
      <c r="D46" s="23" t="str">
        <f>IF(COUNT(A1B5)=0,"",AVERAGE(A1B5))</f>
        <v/>
      </c>
      <c r="E46" s="23" t="str">
        <f>IF(COUNT(A2B5)=0,"",AVERAGE(A2B5))</f>
        <v/>
      </c>
      <c r="F46" s="23" t="str">
        <f>IF(COUNT(A3B5)=0,"",AVERAGE(A3B5))</f>
        <v/>
      </c>
      <c r="G46" s="23" t="str">
        <f>IF(COUNT(A4B5)=0,"",AVERAGE(A4B5))</f>
        <v/>
      </c>
      <c r="H46" s="23" t="str">
        <f>IF(COUNT(A5B5)=0,"",AVERAGE(A5B5))</f>
        <v/>
      </c>
      <c r="I46" s="23" t="str">
        <f>IF(COUNT(A6B5)=0,"",AVERAGE(A6B5))</f>
        <v/>
      </c>
      <c r="J46" s="23" t="str">
        <f>IF(COUNT(A7B5)=0,"",AVERAGE(A7B5))</f>
        <v/>
      </c>
    </row>
    <row r="47" spans="3:10">
      <c r="C47" s="90" t="s">
        <v>76</v>
      </c>
      <c r="D47" s="23" t="str">
        <f>IF(COUNT(A1B6)=0,"",AVERAGE(A1B6))</f>
        <v/>
      </c>
      <c r="E47" s="23" t="str">
        <f>IF(COUNT(A2B6)=0,"",AVERAGE(A2B6))</f>
        <v/>
      </c>
      <c r="F47" s="23" t="str">
        <f>IF(COUNT(A3B6)=0,"",AVERAGE(A3B6))</f>
        <v/>
      </c>
      <c r="G47" s="23" t="str">
        <f>IF(COUNT(A4B6)=0,"",AVERAGE(A4B6))</f>
        <v/>
      </c>
      <c r="H47" s="23" t="str">
        <f>IF(COUNT(A5B6)=0,"",AVERAGE(A5B6))</f>
        <v/>
      </c>
      <c r="I47" s="23" t="str">
        <f>IF(COUNT(A6B6)=0,"",AVERAGE(A6B6))</f>
        <v/>
      </c>
      <c r="J47" s="23" t="str">
        <f>IF(COUNT(A7B6)=0,"",AVERAGE(A7B6))</f>
        <v/>
      </c>
    </row>
    <row r="48" spans="3:10">
      <c r="C48" s="90" t="s">
        <v>77</v>
      </c>
      <c r="D48" s="23" t="str">
        <f>IF(COUNT(A1B7)=0,"",AVERAGE(A1B7))</f>
        <v/>
      </c>
      <c r="E48" s="23" t="str">
        <f>IF(COUNT(A2B7)=0,"",AVERAGE(A2B7))</f>
        <v/>
      </c>
      <c r="F48" s="23" t="str">
        <f>IF(COUNT(A3B7)=0,"",AVERAGE(A3B7))</f>
        <v/>
      </c>
      <c r="G48" s="23" t="str">
        <f>IF(COUNT(A4B7)=0,"",AVERAGE(A4B7))</f>
        <v/>
      </c>
      <c r="H48" s="23" t="str">
        <f>IF(COUNT(A5B7)=0,"",AVERAGE(A5B7))</f>
        <v/>
      </c>
      <c r="I48" s="23" t="str">
        <f>IF(COUNT(A6B7)=0,"",AVERAGE(A6B7))</f>
        <v/>
      </c>
      <c r="J48" s="23" t="str">
        <f>IF(COUNT(A7B7)=0,"",AVERAGE(A7B7))</f>
        <v/>
      </c>
    </row>
    <row r="51" spans="3:10">
      <c r="C51" s="10" t="s">
        <v>143</v>
      </c>
    </row>
    <row r="52" spans="3:10">
      <c r="C52" s="26"/>
      <c r="D52" s="89" t="s">
        <v>80</v>
      </c>
      <c r="E52" s="89" t="s">
        <v>81</v>
      </c>
      <c r="F52" s="89" t="s">
        <v>82</v>
      </c>
      <c r="G52" s="89" t="s">
        <v>83</v>
      </c>
      <c r="H52" s="89" t="s">
        <v>84</v>
      </c>
      <c r="I52" s="89" t="s">
        <v>85</v>
      </c>
      <c r="J52" s="89" t="s">
        <v>86</v>
      </c>
    </row>
    <row r="53" spans="3:10">
      <c r="C53" s="90" t="s">
        <v>71</v>
      </c>
      <c r="D53" s="23">
        <f>IF(COUNT(A1B1)=0,"",STDEV(A1B1))</f>
        <v>2.8635642126552687</v>
      </c>
      <c r="E53" s="23">
        <f>IF(COUNT(A2B1)=0,"",STDEV(A2B1))</f>
        <v>5.1768716422179146</v>
      </c>
      <c r="F53" s="23">
        <f>IF(COUNT(A3B1)=0,"",STDEV(A3B1))</f>
        <v>2.7386127875258306</v>
      </c>
      <c r="G53" s="23">
        <f>IF(COUNT(A4B1)=0,"",STDEV(A4B1))</f>
        <v>3.5</v>
      </c>
      <c r="H53" s="23" t="str">
        <f>IF(COUNT(A5B1)=0,"",STDEV(A5B1))</f>
        <v/>
      </c>
      <c r="I53" s="23" t="str">
        <f>IF(COUNT(A6B1)=0,"",STDEV(A6B1))</f>
        <v/>
      </c>
      <c r="J53" s="23" t="str">
        <f>IF(COUNT(A7B1)=0,"",STDEV(A7B1))</f>
        <v/>
      </c>
    </row>
    <row r="54" spans="3:10">
      <c r="C54" s="90" t="s">
        <v>72</v>
      </c>
      <c r="D54" s="23">
        <f>IF(COUNT(A1B2)=0,"",STDEV(A1B2))</f>
        <v>2.2803508501982734</v>
      </c>
      <c r="E54" s="23">
        <f>IF(COUNT(A2B2)=0,"",STDEV(A2B2))</f>
        <v>4.3358966777357608</v>
      </c>
      <c r="F54" s="23">
        <f>IF(COUNT(A3B2)=0,"",STDEV(A3B2))</f>
        <v>2.5884358211089658</v>
      </c>
      <c r="G54" s="23">
        <f>IF(COUNT(A4B2)=0,"",STDEV(A4B2))</f>
        <v>3.2710854467592321</v>
      </c>
      <c r="H54" s="23" t="str">
        <f>IF(COUNT(A5B2)=0,"",STDEV(A5B2))</f>
        <v/>
      </c>
      <c r="I54" s="23" t="str">
        <f>IF(COUNT(A6B2)=0,"",STDEV(A6B2))</f>
        <v/>
      </c>
      <c r="J54" s="23" t="str">
        <f>IF(COUNT(A7B2)=0,"",STDEV(A7B2))</f>
        <v/>
      </c>
    </row>
    <row r="55" spans="3:10">
      <c r="C55" s="90" t="s">
        <v>73</v>
      </c>
      <c r="D55" s="23" t="str">
        <f>IF(COUNT(A1B3)=0,"",STDEV(A1B3))</f>
        <v/>
      </c>
      <c r="E55" s="23" t="str">
        <f>IF(COUNT(A2B3)=0,"",STDEV(A2B3))</f>
        <v/>
      </c>
      <c r="F55" s="23" t="str">
        <f>IF(COUNT(A3B3)=0,"",STDEV(A3B3))</f>
        <v/>
      </c>
      <c r="G55" s="23" t="str">
        <f>IF(COUNT(A4B3)=0,"",STDEV(A4B3))</f>
        <v/>
      </c>
      <c r="H55" s="23" t="str">
        <f>IF(COUNT(A5B3)=0,"",STDEV(A5B3))</f>
        <v/>
      </c>
      <c r="I55" s="23" t="str">
        <f>IF(COUNT(A6B3)=0,"",STDEV(A6B3))</f>
        <v/>
      </c>
      <c r="J55" s="23" t="str">
        <f>IF(COUNT(A7B3)=0,"",STDEV(A7B3))</f>
        <v/>
      </c>
    </row>
    <row r="56" spans="3:10">
      <c r="C56" s="90" t="s">
        <v>74</v>
      </c>
      <c r="D56" s="23" t="str">
        <f>IF(COUNT(A1B4)=0,"",STDEV(A1B4))</f>
        <v/>
      </c>
      <c r="E56" s="23" t="str">
        <f>IF(COUNT(A2B4)=0,"",STDEV(A2B4))</f>
        <v/>
      </c>
      <c r="F56" s="23" t="str">
        <f>IF(COUNT(A3B4)=0,"",STDEV(A3B4))</f>
        <v/>
      </c>
      <c r="G56" s="23" t="str">
        <f>IF(COUNT(A4B4)=0,"",STDEV(A4B4))</f>
        <v/>
      </c>
      <c r="H56" s="23" t="str">
        <f>IF(COUNT(A5B4)=0,"",STDEV(A5B4))</f>
        <v/>
      </c>
      <c r="I56" s="23" t="str">
        <f>IF(COUNT(A6B4)=0,"",STDEV(A6B4))</f>
        <v/>
      </c>
      <c r="J56" s="23" t="str">
        <f>IF(COUNT(A7B4)=0,"",STDEV(A7B4))</f>
        <v/>
      </c>
    </row>
    <row r="57" spans="3:10">
      <c r="C57" s="90" t="s">
        <v>75</v>
      </c>
      <c r="D57" s="23" t="str">
        <f>IF(COUNT(A1B5)=0,"",STDEV(A1B5))</f>
        <v/>
      </c>
      <c r="E57" s="23" t="str">
        <f>IF(COUNT(A2B5)=0,"",STDEV(A2B5))</f>
        <v/>
      </c>
      <c r="F57" s="23" t="str">
        <f>IF(COUNT(A3B5)=0,"",STDEV(A3B5))</f>
        <v/>
      </c>
      <c r="G57" s="23" t="str">
        <f>IF(COUNT(A4B5)=0,"",STDEV(A4B5))</f>
        <v/>
      </c>
      <c r="H57" s="23" t="str">
        <f>IF(COUNT(A5B5)=0,"",STDEV(A5B5))</f>
        <v/>
      </c>
      <c r="I57" s="23" t="str">
        <f>IF(COUNT(A6B5)=0,"",STDEV(A6B5))</f>
        <v/>
      </c>
      <c r="J57" s="23" t="str">
        <f>IF(COUNT(A7B5)=0,"",STDEV(A7B5))</f>
        <v/>
      </c>
    </row>
    <row r="58" spans="3:10">
      <c r="C58" s="90" t="s">
        <v>76</v>
      </c>
      <c r="D58" s="23" t="str">
        <f>IF(COUNT(A1B6)=0,"",STDEV(A1B6))</f>
        <v/>
      </c>
      <c r="E58" s="23" t="str">
        <f>IF(COUNT(A2B6)=0,"",STDEV(A2B6))</f>
        <v/>
      </c>
      <c r="F58" s="23" t="str">
        <f>IF(COUNT(A3B6)=0,"",STDEV(A3B6))</f>
        <v/>
      </c>
      <c r="G58" s="23" t="str">
        <f>IF(COUNT(A4B6)=0,"",STDEV(A4B6))</f>
        <v/>
      </c>
      <c r="H58" s="23" t="str">
        <f>IF(COUNT(A5B6)=0,"",STDEV(A5B6))</f>
        <v/>
      </c>
      <c r="I58" s="23" t="str">
        <f>IF(COUNT(A6B6)=0,"",STDEV(A6B6))</f>
        <v/>
      </c>
      <c r="J58" s="23" t="str">
        <f>IF(COUNT(A7B6)=0,"",STDEV(A7B6))</f>
        <v/>
      </c>
    </row>
    <row r="59" spans="3:10">
      <c r="C59" s="90" t="s">
        <v>77</v>
      </c>
      <c r="D59" s="23" t="str">
        <f>IF(COUNT(A1B7)=0,"",STDEV(A1B7))</f>
        <v/>
      </c>
      <c r="E59" s="23" t="str">
        <f>IF(COUNT(A2B7)=0,"",STDEV(A2B7))</f>
        <v/>
      </c>
      <c r="F59" s="23" t="str">
        <f>IF(COUNT(A3B7)=0,"",STDEV(A3B7))</f>
        <v/>
      </c>
      <c r="G59" s="23" t="str">
        <f>IF(COUNT(A4B7)=0,"",STDEV(A4B7))</f>
        <v/>
      </c>
      <c r="H59" s="23" t="str">
        <f>IF(COUNT(A5B7)=0,"",STDEV(A5B7))</f>
        <v/>
      </c>
      <c r="I59" s="23" t="str">
        <f>IF(COUNT(A6B7)=0,"",STDEV(A6B7))</f>
        <v/>
      </c>
      <c r="J59" s="23" t="str">
        <f>IF(COUNT(A7B7)=0,"",STDEV(A7B7))</f>
        <v/>
      </c>
    </row>
    <row r="62" spans="3:10">
      <c r="C62" s="10" t="s">
        <v>144</v>
      </c>
    </row>
    <row r="63" spans="3:10">
      <c r="C63" s="26"/>
      <c r="D63" s="89" t="s">
        <v>80</v>
      </c>
      <c r="E63" s="89" t="s">
        <v>81</v>
      </c>
      <c r="F63" s="89" t="s">
        <v>82</v>
      </c>
      <c r="G63" s="89" t="s">
        <v>83</v>
      </c>
      <c r="H63" s="89" t="s">
        <v>84</v>
      </c>
      <c r="I63" s="89" t="s">
        <v>85</v>
      </c>
      <c r="J63" s="89" t="s">
        <v>86</v>
      </c>
    </row>
    <row r="64" spans="3:10">
      <c r="C64" s="90" t="s">
        <v>71</v>
      </c>
      <c r="D64" s="23">
        <f>IF(COUNT(A1B1)=0,"",VAR(A1B1))</f>
        <v>8.1999999999999886</v>
      </c>
      <c r="E64" s="23">
        <f>IF(COUNT(A2B1)=0,"",VAR(A2B1))</f>
        <v>26.800000000000011</v>
      </c>
      <c r="F64" s="23">
        <f>IF(COUNT(A3B1)=0,"",VAR(A3B1))</f>
        <v>7.5</v>
      </c>
      <c r="G64" s="23">
        <f>IF(COUNT(A4B1)=0,"",VAR(A4B1))</f>
        <v>12.25</v>
      </c>
      <c r="H64" s="23" t="str">
        <f>IF(COUNT(A5B1)=0,"",VAR(A5B1))</f>
        <v/>
      </c>
      <c r="I64" s="23" t="str">
        <f>IF(COUNT(A6B1)=0,"",VAR(A6B1))</f>
        <v/>
      </c>
      <c r="J64" s="23" t="str">
        <f>IF(COUNT(A7B1)=0,"",VAR(A7B1))</f>
        <v/>
      </c>
    </row>
    <row r="65" spans="3:10">
      <c r="C65" s="90" t="s">
        <v>72</v>
      </c>
      <c r="D65" s="23">
        <f>IF(COUNT(A1B2)=0,"",VAR(A1B2))</f>
        <v>5.1999999999999886</v>
      </c>
      <c r="E65" s="23">
        <f>IF(COUNT(A2B2)=0,"",VAR(A2B2))</f>
        <v>18.800000000000011</v>
      </c>
      <c r="F65" s="23">
        <f>IF(COUNT(A3B2)=0,"",VAR(A3B2))</f>
        <v>6.7000000000000455</v>
      </c>
      <c r="G65" s="23">
        <f>IF(COUNT(A4B2)=0,"",VAR(A4B2))</f>
        <v>10.700000000000045</v>
      </c>
      <c r="H65" s="23" t="str">
        <f>IF(COUNT(A5B2)=0,"",VAR(A5B2))</f>
        <v/>
      </c>
      <c r="I65" s="23" t="str">
        <f>IF(COUNT(A6B2)=0,"",VAR(A6B2))</f>
        <v/>
      </c>
      <c r="J65" s="23" t="str">
        <f>IF(COUNT(A7B2)=0,"",VAR(A7B2))</f>
        <v/>
      </c>
    </row>
    <row r="66" spans="3:10">
      <c r="C66" s="90" t="s">
        <v>73</v>
      </c>
      <c r="D66" s="23" t="str">
        <f>IF(COUNT(A1B3)=0,"",VAR(A1B3))</f>
        <v/>
      </c>
      <c r="E66" s="23" t="str">
        <f>IF(COUNT(A2B3)=0,"",VAR(A2B3))</f>
        <v/>
      </c>
      <c r="F66" s="23" t="str">
        <f>IF(COUNT(A3B3)=0,"",VAR(A3B3))</f>
        <v/>
      </c>
      <c r="G66" s="23" t="str">
        <f>IF(COUNT(A4B3)=0,"",VAR(A4B3))</f>
        <v/>
      </c>
      <c r="H66" s="23" t="str">
        <f>IF(COUNT(A5B3)=0,"",VAR(A5B3))</f>
        <v/>
      </c>
      <c r="I66" s="23" t="str">
        <f>IF(COUNT(A6B3)=0,"",VAR(A6B3))</f>
        <v/>
      </c>
      <c r="J66" s="23" t="str">
        <f>IF(COUNT(A7B3)=0,"",VAR(A7B3))</f>
        <v/>
      </c>
    </row>
    <row r="67" spans="3:10">
      <c r="C67" s="90" t="s">
        <v>74</v>
      </c>
      <c r="D67" s="23" t="str">
        <f>IF(COUNT(A1B4)=0,"",VAR(A1B4))</f>
        <v/>
      </c>
      <c r="E67" s="23" t="str">
        <f>IF(COUNT(A2B4)=0,"",VAR(A2B4))</f>
        <v/>
      </c>
      <c r="F67" s="23" t="str">
        <f>IF(COUNT(A3B4)=0,"",VAR(A3B4))</f>
        <v/>
      </c>
      <c r="G67" s="23" t="str">
        <f>IF(COUNT(A4B4)=0,"",VAR(A4B4))</f>
        <v/>
      </c>
      <c r="H67" s="23" t="str">
        <f>IF(COUNT(A5B4)=0,"",VAR(A5B4))</f>
        <v/>
      </c>
      <c r="I67" s="23" t="str">
        <f>IF(COUNT(A6B4)=0,"",VAR(A6B4))</f>
        <v/>
      </c>
      <c r="J67" s="23" t="str">
        <f>IF(COUNT(A7B4)=0,"",VAR(A7B4))</f>
        <v/>
      </c>
    </row>
    <row r="68" spans="3:10">
      <c r="C68" s="90" t="s">
        <v>75</v>
      </c>
      <c r="D68" s="23" t="str">
        <f>IF(COUNT(A1B5)=0,"",VAR(A1B5))</f>
        <v/>
      </c>
      <c r="E68" s="23" t="str">
        <f>IF(COUNT(A2B5)=0,"",VAR(A2B5))</f>
        <v/>
      </c>
      <c r="F68" s="23" t="str">
        <f>IF(COUNT(A3B5)=0,"",VAR(A3B5))</f>
        <v/>
      </c>
      <c r="G68" s="23" t="str">
        <f>IF(COUNT(A4B5)=0,"",VAR(A4B5))</f>
        <v/>
      </c>
      <c r="H68" s="23" t="str">
        <f>IF(COUNT(A5B5)=0,"",VAR(A5B5))</f>
        <v/>
      </c>
      <c r="I68" s="23" t="str">
        <f>IF(COUNT(A6B5)=0,"",VAR(A6B5))</f>
        <v/>
      </c>
      <c r="J68" s="23" t="str">
        <f>IF(COUNT(A7B5)=0,"",VAR(A7B5))</f>
        <v/>
      </c>
    </row>
    <row r="69" spans="3:10">
      <c r="C69" s="90" t="s">
        <v>76</v>
      </c>
      <c r="D69" s="23" t="str">
        <f>IF(COUNT(A1B6)=0,"",VAR(A1B6))</f>
        <v/>
      </c>
      <c r="E69" s="23" t="str">
        <f>IF(COUNT(A2B6)=0,"",VAR(A2B6))</f>
        <v/>
      </c>
      <c r="F69" s="23" t="str">
        <f>IF(COUNT(A3B6)=0,"",VAR(A3B6))</f>
        <v/>
      </c>
      <c r="G69" s="23" t="str">
        <f>IF(COUNT(A4B6)=0,"",VAR(A4B6))</f>
        <v/>
      </c>
      <c r="H69" s="23" t="str">
        <f>IF(COUNT(A5B6)=0,"",VAR(A5B6))</f>
        <v/>
      </c>
      <c r="I69" s="23" t="str">
        <f>IF(COUNT(A6B6)=0,"",VAR(A6B6))</f>
        <v/>
      </c>
      <c r="J69" s="23" t="str">
        <f>IF(COUNT(A7B6)=0,"",VAR(A7B6))</f>
        <v/>
      </c>
    </row>
    <row r="70" spans="3:10">
      <c r="C70" s="90" t="s">
        <v>77</v>
      </c>
      <c r="D70" s="23" t="str">
        <f>IF(COUNT(A1B7)=0,"",VAR(A1B7))</f>
        <v/>
      </c>
      <c r="E70" s="23" t="str">
        <f>IF(COUNT(A2B7)=0,"",VAR(A2B7))</f>
        <v/>
      </c>
      <c r="F70" s="23" t="str">
        <f>IF(COUNT(A3B7)=0,"",VAR(A3B7))</f>
        <v/>
      </c>
      <c r="G70" s="23" t="str">
        <f>IF(COUNT(A4B7)=0,"",VAR(A4B7))</f>
        <v/>
      </c>
      <c r="H70" s="23" t="str">
        <f>IF(COUNT(A5B7)=0,"",VAR(A5B7))</f>
        <v/>
      </c>
      <c r="I70" s="23" t="str">
        <f>IF(COUNT(A6B7)=0,"",VAR(A6B7))</f>
        <v/>
      </c>
      <c r="J70" s="23" t="str">
        <f>IF(COUNT(A7B7)=0,"",VAR(A7B7))</f>
        <v/>
      </c>
    </row>
    <row r="73" spans="3:10">
      <c r="C73" s="10" t="s">
        <v>145</v>
      </c>
    </row>
    <row r="74" spans="3:10">
      <c r="C74" s="26"/>
      <c r="D74" s="89" t="s">
        <v>80</v>
      </c>
      <c r="E74" s="89" t="s">
        <v>81</v>
      </c>
      <c r="F74" s="89" t="s">
        <v>82</v>
      </c>
      <c r="G74" s="89" t="s">
        <v>83</v>
      </c>
      <c r="H74" s="89" t="s">
        <v>84</v>
      </c>
      <c r="I74" s="89" t="s">
        <v>85</v>
      </c>
      <c r="J74" s="89" t="s">
        <v>86</v>
      </c>
    </row>
    <row r="75" spans="3:10">
      <c r="C75" s="90" t="s">
        <v>71</v>
      </c>
      <c r="D75" s="23">
        <f t="shared" ref="D75:D80" si="0">IF(D20="","",CONFIDENCE(0.05,D53,D20))</f>
        <v>2.5099785787807747</v>
      </c>
      <c r="E75" s="23">
        <f t="shared" ref="E75:J75" si="1">IF(E20="","",CONFIDENCE(0.05,E53,E20))</f>
        <v>4.5376446840757056</v>
      </c>
      <c r="F75" s="23">
        <f t="shared" si="1"/>
        <v>2.4004558381776548</v>
      </c>
      <c r="G75" s="23">
        <f t="shared" si="1"/>
        <v>3.4299369729450948</v>
      </c>
      <c r="H75" s="23" t="str">
        <f t="shared" si="1"/>
        <v/>
      </c>
      <c r="I75" s="23" t="str">
        <f t="shared" si="1"/>
        <v/>
      </c>
      <c r="J75" s="23" t="str">
        <f t="shared" si="1"/>
        <v/>
      </c>
    </row>
    <row r="76" spans="3:10">
      <c r="C76" s="90" t="s">
        <v>72</v>
      </c>
      <c r="D76" s="23">
        <f t="shared" si="0"/>
        <v>1.9987789206217581</v>
      </c>
      <c r="E76" s="23">
        <f t="shared" ref="E76:J80" si="2">IF(E21="","",CONFIDENCE(0.05,E54,E21))</f>
        <v>3.8005111716465083</v>
      </c>
      <c r="F76" s="23">
        <f t="shared" si="2"/>
        <v>2.2688223420378604</v>
      </c>
      <c r="G76" s="23">
        <f t="shared" si="2"/>
        <v>2.8671801262364842</v>
      </c>
      <c r="H76" s="23" t="str">
        <f t="shared" si="2"/>
        <v/>
      </c>
      <c r="I76" s="23" t="str">
        <f t="shared" si="2"/>
        <v/>
      </c>
      <c r="J76" s="23" t="str">
        <f t="shared" si="2"/>
        <v/>
      </c>
    </row>
    <row r="77" spans="3:10">
      <c r="C77" s="90" t="s">
        <v>73</v>
      </c>
      <c r="D77" s="23" t="str">
        <f t="shared" si="0"/>
        <v/>
      </c>
      <c r="E77" s="23" t="str">
        <f t="shared" si="2"/>
        <v/>
      </c>
      <c r="F77" s="23" t="str">
        <f t="shared" si="2"/>
        <v/>
      </c>
      <c r="G77" s="23" t="str">
        <f t="shared" si="2"/>
        <v/>
      </c>
      <c r="H77" s="23" t="str">
        <f t="shared" si="2"/>
        <v/>
      </c>
      <c r="I77" s="23" t="str">
        <f t="shared" si="2"/>
        <v/>
      </c>
      <c r="J77" s="23" t="str">
        <f t="shared" si="2"/>
        <v/>
      </c>
    </row>
    <row r="78" spans="3:10">
      <c r="C78" s="90" t="s">
        <v>74</v>
      </c>
      <c r="D78" s="23" t="str">
        <f t="shared" si="0"/>
        <v/>
      </c>
      <c r="E78" s="23" t="str">
        <f t="shared" si="2"/>
        <v/>
      </c>
      <c r="F78" s="23" t="str">
        <f t="shared" si="2"/>
        <v/>
      </c>
      <c r="G78" s="23" t="str">
        <f t="shared" si="2"/>
        <v/>
      </c>
      <c r="H78" s="23" t="str">
        <f t="shared" si="2"/>
        <v/>
      </c>
      <c r="I78" s="23" t="str">
        <f t="shared" si="2"/>
        <v/>
      </c>
      <c r="J78" s="23" t="str">
        <f t="shared" si="2"/>
        <v/>
      </c>
    </row>
    <row r="79" spans="3:10">
      <c r="C79" s="90" t="s">
        <v>75</v>
      </c>
      <c r="D79" s="23" t="str">
        <f t="shared" si="0"/>
        <v/>
      </c>
      <c r="E79" s="23" t="str">
        <f t="shared" si="2"/>
        <v/>
      </c>
      <c r="F79" s="23" t="str">
        <f t="shared" si="2"/>
        <v/>
      </c>
      <c r="G79" s="23" t="str">
        <f t="shared" si="2"/>
        <v/>
      </c>
      <c r="H79" s="23" t="str">
        <f t="shared" si="2"/>
        <v/>
      </c>
      <c r="I79" s="23" t="str">
        <f t="shared" si="2"/>
        <v/>
      </c>
      <c r="J79" s="23" t="str">
        <f t="shared" si="2"/>
        <v/>
      </c>
    </row>
    <row r="80" spans="3:10">
      <c r="C80" s="90" t="s">
        <v>76</v>
      </c>
      <c r="D80" s="23" t="str">
        <f t="shared" si="0"/>
        <v/>
      </c>
      <c r="E80" s="23" t="str">
        <f t="shared" si="2"/>
        <v/>
      </c>
      <c r="F80" s="23" t="str">
        <f t="shared" si="2"/>
        <v/>
      </c>
      <c r="G80" s="23" t="str">
        <f t="shared" si="2"/>
        <v/>
      </c>
      <c r="H80" s="23" t="str">
        <f t="shared" si="2"/>
        <v/>
      </c>
      <c r="I80" s="23" t="str">
        <f t="shared" si="2"/>
        <v/>
      </c>
      <c r="J80" s="23" t="str">
        <f t="shared" si="2"/>
        <v/>
      </c>
    </row>
    <row r="81" spans="3:10">
      <c r="C81" s="90" t="s">
        <v>77</v>
      </c>
      <c r="D81" s="23" t="str">
        <f t="shared" ref="D81:J81" si="3">IF(D26="","",CONFIDENCE(0.05,D59,D26))</f>
        <v/>
      </c>
      <c r="E81" s="23" t="str">
        <f t="shared" si="3"/>
        <v/>
      </c>
      <c r="F81" s="23" t="str">
        <f t="shared" si="3"/>
        <v/>
      </c>
      <c r="G81" s="23" t="str">
        <f t="shared" si="3"/>
        <v/>
      </c>
      <c r="H81" s="23" t="str">
        <f t="shared" si="3"/>
        <v/>
      </c>
      <c r="I81" s="23" t="str">
        <f t="shared" si="3"/>
        <v/>
      </c>
      <c r="J81" s="23" t="str">
        <f t="shared" si="3"/>
        <v/>
      </c>
    </row>
  </sheetData>
  <sheetProtection sheet="1" objects="1" scenarios="1"/>
  <mergeCells count="1">
    <mergeCell ref="C1:H1"/>
  </mergeCells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49</vt:i4>
      </vt:variant>
    </vt:vector>
  </HeadingPairs>
  <TitlesOfParts>
    <vt:vector size="61" baseType="lpstr">
      <vt:lpstr>ANOVA_HID</vt:lpstr>
      <vt:lpstr>ANOVA_HID1</vt:lpstr>
      <vt:lpstr>ANOVA_HID2</vt:lpstr>
      <vt:lpstr>ANOVA1_HID</vt:lpstr>
      <vt:lpstr>ANOVA_HID3</vt:lpstr>
      <vt:lpstr>ANOVA_HID4</vt:lpstr>
      <vt:lpstr>ANOVA_HID5</vt:lpstr>
      <vt:lpstr>Données</vt:lpstr>
      <vt:lpstr>Test</vt:lpstr>
      <vt:lpstr>Résidus</vt:lpstr>
      <vt:lpstr>Graphiques</vt:lpstr>
      <vt:lpstr>Méthode avec R</vt:lpstr>
      <vt:lpstr>A1B1</vt:lpstr>
      <vt:lpstr>A1B2</vt:lpstr>
      <vt:lpstr>A1B3</vt:lpstr>
      <vt:lpstr>A1B4</vt:lpstr>
      <vt:lpstr>A1B5</vt:lpstr>
      <vt:lpstr>A1B6</vt:lpstr>
      <vt:lpstr>A1B7</vt:lpstr>
      <vt:lpstr>A2B1</vt:lpstr>
      <vt:lpstr>A2B2</vt:lpstr>
      <vt:lpstr>A2B3</vt:lpstr>
      <vt:lpstr>A2B4</vt:lpstr>
      <vt:lpstr>A2B5</vt:lpstr>
      <vt:lpstr>A2B6</vt:lpstr>
      <vt:lpstr>A2B7</vt:lpstr>
      <vt:lpstr>A3B1</vt:lpstr>
      <vt:lpstr>A3B2</vt:lpstr>
      <vt:lpstr>A3B3</vt:lpstr>
      <vt:lpstr>A3B4</vt:lpstr>
      <vt:lpstr>A3B5</vt:lpstr>
      <vt:lpstr>A3B6</vt:lpstr>
      <vt:lpstr>A3B7</vt:lpstr>
      <vt:lpstr>A4B1</vt:lpstr>
      <vt:lpstr>A4B2</vt:lpstr>
      <vt:lpstr>A4B3</vt:lpstr>
      <vt:lpstr>A4B4</vt:lpstr>
      <vt:lpstr>A4B5</vt:lpstr>
      <vt:lpstr>A4B6</vt:lpstr>
      <vt:lpstr>A4B7</vt:lpstr>
      <vt:lpstr>A5B1</vt:lpstr>
      <vt:lpstr>A5B2</vt:lpstr>
      <vt:lpstr>A5B3</vt:lpstr>
      <vt:lpstr>A5B4</vt:lpstr>
      <vt:lpstr>A5B5</vt:lpstr>
      <vt:lpstr>A5B6</vt:lpstr>
      <vt:lpstr>A5B7</vt:lpstr>
      <vt:lpstr>A6B1</vt:lpstr>
      <vt:lpstr>A6B2</vt:lpstr>
      <vt:lpstr>A6B3</vt:lpstr>
      <vt:lpstr>A6B4</vt:lpstr>
      <vt:lpstr>A6B5</vt:lpstr>
      <vt:lpstr>A6B6</vt:lpstr>
      <vt:lpstr>A6B7</vt:lpstr>
      <vt:lpstr>A7B1</vt:lpstr>
      <vt:lpstr>A7B2</vt:lpstr>
      <vt:lpstr>A7B3</vt:lpstr>
      <vt:lpstr>A7B4</vt:lpstr>
      <vt:lpstr>A7B5</vt:lpstr>
      <vt:lpstr>A7B6</vt:lpstr>
      <vt:lpstr>A7B7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2010-01-28T07:01:36Z</dcterms:created>
  <dcterms:modified xsi:type="dcterms:W3CDTF">2014-12-25T09:48:31Z</dcterms:modified>
</cp:coreProperties>
</file>